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Effecta MOC" sheetId="1" r:id="rId1"/>
    <sheet name="Intensa MOC" sheetId="2" r:id="rId2"/>
    <sheet name="Commercial MOC" sheetId="3" r:id="rId3"/>
  </sheets>
  <definedNames>
    <definedName name="_xlnm.Print_Area" localSheetId="2">'Commercial MOC'!$A$1:$H$48</definedName>
    <definedName name="_xlnm.Print_Area" localSheetId="0">'Effecta MOC'!$A$1:$K$52</definedName>
    <definedName name="_xlnm.Print_Area" localSheetId="1">'Intensa MOC'!$A$1:$K$58</definedName>
  </definedNames>
  <calcPr fullCalcOnLoad="1"/>
</workbook>
</file>

<file path=xl/sharedStrings.xml><?xml version="1.0" encoding="utf-8"?>
<sst xmlns="http://schemas.openxmlformats.org/spreadsheetml/2006/main" count="189" uniqueCount="142">
  <si>
    <t>effecta+</t>
  </si>
  <si>
    <t>Cena</t>
  </si>
  <si>
    <t>bez DPH</t>
  </si>
  <si>
    <t>s DPH</t>
  </si>
  <si>
    <t>12"</t>
  </si>
  <si>
    <t>"80"</t>
  </si>
  <si>
    <t>135/80R12  68T    TL    EFFECTA+</t>
  </si>
  <si>
    <t>145/80R12  74T    TL    EFFECTA+</t>
  </si>
  <si>
    <t>155/80R12  77T    TL    EFFECTA+</t>
  </si>
  <si>
    <t>13"</t>
  </si>
  <si>
    <t>135/80R13  70T    TL    EFFECTA+</t>
  </si>
  <si>
    <t>145/80R13  75T    TL    EFFECTA+</t>
  </si>
  <si>
    <t>155/80R13  79T    TL    EFFECTA+</t>
  </si>
  <si>
    <t>165/80R13  83T    TL    EFFECTA+</t>
  </si>
  <si>
    <t>"70"</t>
  </si>
  <si>
    <t>135/70R13  68T    TL    EFFECTA+</t>
  </si>
  <si>
    <t>145/70R13  71T    TL    EFFECTA+</t>
  </si>
  <si>
    <t>185/70R13  86T    TL    EFFECTA+</t>
  </si>
  <si>
    <t>"65"</t>
  </si>
  <si>
    <t>155/65R13  73T    TL    EFFECTA+</t>
  </si>
  <si>
    <t>165/65R13  77T    TL    EFFECTA+</t>
  </si>
  <si>
    <t>14"</t>
  </si>
  <si>
    <t>175/80R14  88T    TL    EFFECTA+</t>
  </si>
  <si>
    <t xml:space="preserve">185/80R14  91T    TL    EFFECTA         </t>
  </si>
  <si>
    <t xml:space="preserve">185/80R14  95S XL TL    EFFECTA         </t>
  </si>
  <si>
    <t>195/70R14  91T    TL    EFFECTA+</t>
  </si>
  <si>
    <t>165/65R14  79T    TL    EFFECTA+</t>
  </si>
  <si>
    <t>175/65R14  86T XL TL    EFFECTA+</t>
  </si>
  <si>
    <t>"60"</t>
  </si>
  <si>
    <t>15"</t>
  </si>
  <si>
    <t>195/70R15  97T    TL    EFFECTA+</t>
  </si>
  <si>
    <t>185/65R15  88T    TL    EFFECTA+</t>
  </si>
  <si>
    <t>intensa</t>
  </si>
  <si>
    <t xml:space="preserve">185/65R14  86H    TL    INTENSA         </t>
  </si>
  <si>
    <t xml:space="preserve">185/60R14  82H    TL    INTENSA         </t>
  </si>
  <si>
    <t xml:space="preserve">195/60R14  86H    TL    INTENSA         </t>
  </si>
  <si>
    <t xml:space="preserve">195/65R15  91V    TL    INTENSA         </t>
  </si>
  <si>
    <t xml:space="preserve">205/65R15  94H    TL    INTENSA         </t>
  </si>
  <si>
    <t xml:space="preserve">205/65R15  94V    TL    INTENSA         </t>
  </si>
  <si>
    <t xml:space="preserve">195/60R15  88H    TL    INTENSA         </t>
  </si>
  <si>
    <t xml:space="preserve">195/60R15  88V    TL    INTENSA         </t>
  </si>
  <si>
    <t xml:space="preserve">205/60R15  91H    TL    INTENSA         </t>
  </si>
  <si>
    <t xml:space="preserve">205/60R15  91V    TL    INTENSA         </t>
  </si>
  <si>
    <t xml:space="preserve">225/60R15  96V    TL    INTENSA         </t>
  </si>
  <si>
    <t xml:space="preserve">225/60R15  96W    TL    INTENSA         </t>
  </si>
  <si>
    <t>"55"</t>
  </si>
  <si>
    <t xml:space="preserve">195/55R15  85V    TL    INTENSA         </t>
  </si>
  <si>
    <t>"50"</t>
  </si>
  <si>
    <t xml:space="preserve">205/50R15  86V    TL    INTENSA         </t>
  </si>
  <si>
    <t>16"</t>
  </si>
  <si>
    <t xml:space="preserve">205/55R16  91V    TL    INTENSA         </t>
  </si>
  <si>
    <t xml:space="preserve">205/55R16  91W    TL    INTENSA         </t>
  </si>
  <si>
    <t xml:space="preserve">215/55R16  93W    TL    INTENSA         </t>
  </si>
  <si>
    <t>225/55R16  95V    TL    INTENSA</t>
  </si>
  <si>
    <t>225/55ZR16 95W    TL    INTENSA</t>
  </si>
  <si>
    <t xml:space="preserve">205/50R16  87V    TL    INTENSA         </t>
  </si>
  <si>
    <t xml:space="preserve">205/50R16  87W    TL    INTENSA         </t>
  </si>
  <si>
    <t xml:space="preserve">225/50R16  92V    TL    INTENSA         </t>
  </si>
  <si>
    <t xml:space="preserve">225/50R16  92W    TL    INTENSA         </t>
  </si>
  <si>
    <t>"45"</t>
  </si>
  <si>
    <t xml:space="preserve">205/45R16  83V    TL    INTENSA         </t>
  </si>
  <si>
    <t xml:space="preserve">205/45R16  83W    TL    INTENSA         </t>
  </si>
  <si>
    <t xml:space="preserve">225/45R16  89V    TL    INTENSA         </t>
  </si>
  <si>
    <t xml:space="preserve">225/45R16  89W    TL    INTENSA         </t>
  </si>
  <si>
    <t>"40"</t>
  </si>
  <si>
    <t>215/40ZR16 82W    TL    INTENSA</t>
  </si>
  <si>
    <t>17"</t>
  </si>
  <si>
    <t xml:space="preserve">215/45ZR17 87W    TL    INTENSA         </t>
  </si>
  <si>
    <t xml:space="preserve">225/45ZR17 91W    TL    INTENSA         </t>
  </si>
  <si>
    <t xml:space="preserve">235/45ZR17 94W    TL    INTENSA         </t>
  </si>
  <si>
    <t xml:space="preserve">215/40ZR17 83W    TL    INTENSA         </t>
  </si>
  <si>
    <t xml:space="preserve">235/40ZR17 90W    TL    INTENSA         </t>
  </si>
  <si>
    <t>COMMERCIAL</t>
  </si>
  <si>
    <t>175R14C  99/98N   TL    COMBI        BSW</t>
  </si>
  <si>
    <t>185R14C  102/100N TL    COMBI        BSW</t>
  </si>
  <si>
    <t>185R14C  102/100P TL    TRENTA       BSW</t>
  </si>
  <si>
    <t>195R14C  106/104N TL    COMBI        BSW</t>
  </si>
  <si>
    <t>205R14C  109/107P TL    TRENTA       BSW</t>
  </si>
  <si>
    <t>215R14C  112/110P TL    TRENTA       BSW</t>
  </si>
  <si>
    <t>"75"</t>
  </si>
  <si>
    <t>185/75R14C 102/100P TL  TRENTA       BSW</t>
  </si>
  <si>
    <t>195/70R15C 104/102R TL  TRENTA       BSW</t>
  </si>
  <si>
    <t>205/70R15C 106/104R TL  TRENTA       BSW</t>
  </si>
  <si>
    <t>225/70R15C 112/110R TL  TRENTA       BSW</t>
  </si>
  <si>
    <t xml:space="preserve">6.00R16C 103/101L TL    COMET EC CIN    </t>
  </si>
  <si>
    <t xml:space="preserve">6.50R16C 108/107L TL    COMET           </t>
  </si>
  <si>
    <t xml:space="preserve">7.00R16  117/116L TT    COMET           </t>
  </si>
  <si>
    <t>175/75R16C 101/99Q TL   TRENTA       BSW</t>
  </si>
  <si>
    <t xml:space="preserve">185/75R16C 104/102Q TL  TRENTA          </t>
  </si>
  <si>
    <t>195/75R16C 107/105Q TL  TRENTA       BSW</t>
  </si>
  <si>
    <t>205/75R16C 110/108Q TL  TRENTA       BSW</t>
  </si>
  <si>
    <t xml:space="preserve">215/75R16C 113/111Q TL  TRENTA          </t>
  </si>
  <si>
    <t>225/75R16C 121/120M TL  TRENTA       BSW</t>
  </si>
  <si>
    <t xml:space="preserve">                                         </t>
  </si>
  <si>
    <t>155/70R13  75T    TL    EFFECTA+   *</t>
  </si>
  <si>
    <t>165/70R13  79T    TL    EFFECTA+    *</t>
  </si>
  <si>
    <t>175/70R13  82T    TL    EFFECTA+    *</t>
  </si>
  <si>
    <t>165/70R14  81T    TL    EFFECTA+   *</t>
  </si>
  <si>
    <t>175/65R14  82T    TL    EFFECTA+    *</t>
  </si>
  <si>
    <t>185/60R14  82T    TL    EFFECTA+   *</t>
  </si>
  <si>
    <t>1332</t>
  </si>
  <si>
    <t>1585</t>
  </si>
  <si>
    <t>1452</t>
  </si>
  <si>
    <t>1552</t>
  </si>
  <si>
    <t>1847</t>
  </si>
  <si>
    <t>1728</t>
  </si>
  <si>
    <t>2056</t>
  </si>
  <si>
    <t>1828</t>
  </si>
  <si>
    <t>2175</t>
  </si>
  <si>
    <t>1889</t>
  </si>
  <si>
    <t>2248</t>
  </si>
  <si>
    <t xml:space="preserve">195/65R15  91H    TL    INTENSA      *   </t>
  </si>
  <si>
    <t>2443</t>
  </si>
  <si>
    <t>2907</t>
  </si>
  <si>
    <t>15 s</t>
  </si>
  <si>
    <t>10 s</t>
  </si>
  <si>
    <t>dph</t>
  </si>
  <si>
    <t>Ceny      za ktoré by sme mali predávať</t>
  </si>
  <si>
    <t xml:space="preserve"> </t>
  </si>
  <si>
    <t>Ceny     za ktoré by sme mali predávať</t>
  </si>
  <si>
    <t xml:space="preserve">  </t>
  </si>
  <si>
    <r>
      <t>1090\</t>
    </r>
    <r>
      <rPr>
        <b/>
        <i/>
        <sz val="10"/>
        <rFont val="Arial"/>
        <family val="2"/>
      </rPr>
      <t>1310</t>
    </r>
  </si>
  <si>
    <r>
      <t>1190\</t>
    </r>
    <r>
      <rPr>
        <b/>
        <i/>
        <sz val="10"/>
        <rFont val="Arial"/>
        <family val="2"/>
      </rPr>
      <t>1390</t>
    </r>
  </si>
  <si>
    <r>
      <t>1290\</t>
    </r>
    <r>
      <rPr>
        <b/>
        <i/>
        <sz val="10"/>
        <rFont val="Arial"/>
        <family val="2"/>
      </rPr>
      <t>1515</t>
    </r>
  </si>
  <si>
    <r>
      <t>1490\</t>
    </r>
    <r>
      <rPr>
        <b/>
        <i/>
        <sz val="10"/>
        <rFont val="Arial"/>
        <family val="2"/>
      </rPr>
      <t>1700</t>
    </r>
  </si>
  <si>
    <r>
      <t>1490\</t>
    </r>
    <r>
      <rPr>
        <b/>
        <i/>
        <sz val="10"/>
        <rFont val="Arial"/>
        <family val="2"/>
      </rPr>
      <t>1940</t>
    </r>
  </si>
  <si>
    <r>
      <t>1690\</t>
    </r>
    <r>
      <rPr>
        <b/>
        <i/>
        <sz val="10"/>
        <rFont val="Arial"/>
        <family val="2"/>
      </rPr>
      <t>2070</t>
    </r>
  </si>
  <si>
    <r>
      <t>1490\</t>
    </r>
    <r>
      <rPr>
        <b/>
        <i/>
        <sz val="10"/>
        <rFont val="Arial"/>
        <family val="2"/>
      </rPr>
      <t>1800</t>
    </r>
  </si>
  <si>
    <r>
      <t>1590\</t>
    </r>
    <r>
      <rPr>
        <b/>
        <i/>
        <sz val="10"/>
        <rFont val="Arial"/>
        <family val="2"/>
      </rPr>
      <t>2055</t>
    </r>
  </si>
  <si>
    <t xml:space="preserve">175/70R14  84T    TL    EFFECTA+    * </t>
  </si>
  <si>
    <t>185/70R14  88T    TL    EFFECTA+    *</t>
  </si>
  <si>
    <t>185/65R14  86T    TL    EFFECTA+    *</t>
  </si>
  <si>
    <t>*</t>
  </si>
  <si>
    <t>AKCIA - ceny platia do vypredania skladovych zasob</t>
  </si>
  <si>
    <r>
      <t>1990\</t>
    </r>
    <r>
      <rPr>
        <b/>
        <i/>
        <sz val="10"/>
        <rFont val="Arial CE"/>
        <family val="2"/>
      </rPr>
      <t>2395</t>
    </r>
  </si>
  <si>
    <r>
      <t>1690\</t>
    </r>
    <r>
      <rPr>
        <b/>
        <i/>
        <sz val="10"/>
        <rFont val="Arial CE"/>
        <family val="2"/>
      </rPr>
      <t>2000</t>
    </r>
  </si>
  <si>
    <t xml:space="preserve">195/50R15  82V    TL    INTENSA     *      </t>
  </si>
  <si>
    <t>Ceny              za ktoré Vám to dnes predáme</t>
  </si>
  <si>
    <t>Ceny              za ktoré        Vám to dnes predáme</t>
  </si>
  <si>
    <t>Ceny           za ktoré      by sme mali predávať</t>
  </si>
  <si>
    <t>Ceny             za ktoré Vám to dnes predáme</t>
  </si>
  <si>
    <t>sDPH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</si>
</sst>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\ &quot;Sk&quot;"/>
    <numFmt numFmtId="174" formatCode="#,##0\ _S_k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8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63"/>
      <name val="Verdana"/>
      <family val="2"/>
    </font>
    <font>
      <sz val="10"/>
      <name val="Gill Sans Ultra Bold"/>
      <family val="2"/>
    </font>
    <font>
      <i/>
      <sz val="10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2"/>
      <name val="Arial"/>
      <family val="2"/>
    </font>
    <font>
      <i/>
      <sz val="36"/>
      <name val="Gill Sans Ultra Bold"/>
      <family val="2"/>
    </font>
    <font>
      <sz val="36"/>
      <name val="Arial CE"/>
      <family val="0"/>
    </font>
    <font>
      <b/>
      <sz val="16"/>
      <name val="Comic Sans MS"/>
      <family val="4"/>
    </font>
    <font>
      <b/>
      <sz val="11"/>
      <name val="Arial CE"/>
      <family val="2"/>
    </font>
    <font>
      <b/>
      <sz val="11"/>
      <name val="Arial"/>
      <family val="2"/>
    </font>
    <font>
      <sz val="10"/>
      <name val="Georgia"/>
      <family val="1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3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3" fontId="5" fillId="0" borderId="6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3" fontId="5" fillId="0" borderId="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3" fontId="5" fillId="0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17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173" fontId="20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73" fontId="20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42" fontId="0" fillId="0" borderId="0" xfId="0" applyNumberFormat="1" applyAlignment="1">
      <alignment/>
    </xf>
    <xf numFmtId="1" fontId="0" fillId="4" borderId="0" xfId="0" applyNumberFormat="1" applyFill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10" fillId="0" borderId="9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73" fontId="1" fillId="4" borderId="18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73" fontId="1" fillId="4" borderId="19" xfId="0" applyNumberFormat="1" applyFont="1" applyFill="1" applyBorder="1" applyAlignment="1">
      <alignment horizontal="center"/>
    </xf>
    <xf numFmtId="173" fontId="1" fillId="4" borderId="20" xfId="0" applyNumberFormat="1" applyFont="1" applyFill="1" applyBorder="1" applyAlignment="1">
      <alignment horizontal="center"/>
    </xf>
    <xf numFmtId="173" fontId="1" fillId="4" borderId="0" xfId="0" applyNumberFormat="1" applyFont="1" applyFill="1" applyAlignment="1">
      <alignment horizontal="center"/>
    </xf>
    <xf numFmtId="3" fontId="23" fillId="4" borderId="19" xfId="0" applyNumberFormat="1" applyFont="1" applyFill="1" applyBorder="1" applyAlignment="1">
      <alignment horizontal="center"/>
    </xf>
    <xf numFmtId="173" fontId="21" fillId="4" borderId="0" xfId="0" applyNumberFormat="1" applyFont="1" applyFill="1" applyAlignment="1">
      <alignment horizontal="center"/>
    </xf>
    <xf numFmtId="173" fontId="23" fillId="4" borderId="18" xfId="0" applyNumberFormat="1" applyFont="1" applyFill="1" applyBorder="1" applyAlignment="1">
      <alignment horizontal="center"/>
    </xf>
    <xf numFmtId="173" fontId="23" fillId="4" borderId="19" xfId="0" applyNumberFormat="1" applyFont="1" applyFill="1" applyBorder="1" applyAlignment="1">
      <alignment horizontal="center"/>
    </xf>
    <xf numFmtId="173" fontId="23" fillId="4" borderId="20" xfId="0" applyNumberFormat="1" applyFont="1" applyFill="1" applyBorder="1" applyAlignment="1">
      <alignment horizontal="center"/>
    </xf>
    <xf numFmtId="173" fontId="23" fillId="4" borderId="1" xfId="0" applyNumberFormat="1" applyFont="1" applyFill="1" applyBorder="1" applyAlignment="1">
      <alignment horizontal="center"/>
    </xf>
    <xf numFmtId="173" fontId="1" fillId="4" borderId="1" xfId="0" applyNumberFormat="1" applyFont="1" applyFill="1" applyBorder="1" applyAlignment="1">
      <alignment horizontal="center"/>
    </xf>
    <xf numFmtId="173" fontId="11" fillId="5" borderId="1" xfId="0" applyNumberFormat="1" applyFont="1" applyFill="1" applyBorder="1" applyAlignment="1">
      <alignment horizontal="center"/>
    </xf>
    <xf numFmtId="173" fontId="11" fillId="5" borderId="21" xfId="0" applyNumberFormat="1" applyFont="1" applyFill="1" applyBorder="1" applyAlignment="1">
      <alignment horizontal="center"/>
    </xf>
    <xf numFmtId="173" fontId="11" fillId="5" borderId="18" xfId="0" applyNumberFormat="1" applyFont="1" applyFill="1" applyBorder="1" applyAlignment="1">
      <alignment horizontal="center"/>
    </xf>
    <xf numFmtId="173" fontId="11" fillId="5" borderId="20" xfId="0" applyNumberFormat="1" applyFont="1" applyFill="1" applyBorder="1" applyAlignment="1">
      <alignment horizontal="center"/>
    </xf>
    <xf numFmtId="173" fontId="20" fillId="5" borderId="21" xfId="0" applyNumberFormat="1" applyFont="1" applyFill="1" applyBorder="1" applyAlignment="1">
      <alignment horizontal="center"/>
    </xf>
    <xf numFmtId="173" fontId="24" fillId="5" borderId="18" xfId="0" applyNumberFormat="1" applyFont="1" applyFill="1" applyBorder="1" applyAlignment="1">
      <alignment horizontal="center"/>
    </xf>
    <xf numFmtId="173" fontId="11" fillId="5" borderId="19" xfId="0" applyNumberFormat="1" applyFont="1" applyFill="1" applyBorder="1" applyAlignment="1">
      <alignment horizontal="center"/>
    </xf>
    <xf numFmtId="173" fontId="20" fillId="5" borderId="18" xfId="0" applyNumberFormat="1" applyFont="1" applyFill="1" applyBorder="1" applyAlignment="1">
      <alignment horizontal="center" vertical="center"/>
    </xf>
    <xf numFmtId="173" fontId="20" fillId="5" borderId="19" xfId="0" applyNumberFormat="1" applyFont="1" applyFill="1" applyBorder="1" applyAlignment="1">
      <alignment horizontal="center" vertical="center"/>
    </xf>
    <xf numFmtId="173" fontId="20" fillId="5" borderId="20" xfId="0" applyNumberFormat="1" applyFont="1" applyFill="1" applyBorder="1" applyAlignment="1">
      <alignment horizontal="center" vertical="center"/>
    </xf>
    <xf numFmtId="173" fontId="20" fillId="5" borderId="21" xfId="0" applyNumberFormat="1" applyFont="1" applyFill="1" applyBorder="1" applyAlignment="1">
      <alignment horizontal="center" vertical="center"/>
    </xf>
    <xf numFmtId="173" fontId="20" fillId="5" borderId="1" xfId="0" applyNumberFormat="1" applyFont="1" applyFill="1" applyBorder="1" applyAlignment="1">
      <alignment horizontal="center" vertical="center"/>
    </xf>
    <xf numFmtId="173" fontId="20" fillId="5" borderId="22" xfId="0" applyNumberFormat="1" applyFont="1" applyFill="1" applyBorder="1" applyAlignment="1">
      <alignment horizontal="center" vertical="center"/>
    </xf>
    <xf numFmtId="173" fontId="20" fillId="5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/>
    </xf>
    <xf numFmtId="0" fontId="21" fillId="3" borderId="24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1" fontId="1" fillId="0" borderId="24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20" fillId="3" borderId="24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0" fontId="11" fillId="0" borderId="2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3</xdr:col>
      <xdr:colOff>1438275</xdr:colOff>
      <xdr:row>12</xdr:row>
      <xdr:rowOff>38100</xdr:rowOff>
    </xdr:to>
    <xdr:pic>
      <xdr:nvPicPr>
        <xdr:cNvPr id="1" name="Picture 1" descr="effect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619125"/>
          <a:ext cx="23812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</xdr:row>
      <xdr:rowOff>0</xdr:rowOff>
    </xdr:from>
    <xdr:to>
      <xdr:col>6</xdr:col>
      <xdr:colOff>542925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190500"/>
          <a:ext cx="3228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76200</xdr:rowOff>
    </xdr:from>
    <xdr:to>
      <xdr:col>3</xdr:col>
      <xdr:colOff>1562100</xdr:colOff>
      <xdr:row>12</xdr:row>
      <xdr:rowOff>104775</xdr:rowOff>
    </xdr:to>
    <xdr:pic>
      <xdr:nvPicPr>
        <xdr:cNvPr id="1" name="Picture 1" descr="intens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28650"/>
          <a:ext cx="26193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142875</xdr:rowOff>
    </xdr:from>
    <xdr:to>
      <xdr:col>6</xdr:col>
      <xdr:colOff>85725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42875"/>
          <a:ext cx="3152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61</xdr:row>
      <xdr:rowOff>76200</xdr:rowOff>
    </xdr:from>
    <xdr:to>
      <xdr:col>6</xdr:col>
      <xdr:colOff>0</xdr:colOff>
      <xdr:row>61</xdr:row>
      <xdr:rowOff>76200</xdr:rowOff>
    </xdr:to>
    <xdr:sp>
      <xdr:nvSpPr>
        <xdr:cNvPr id="3" name="Line 3"/>
        <xdr:cNvSpPr>
          <a:spLocks/>
        </xdr:cNvSpPr>
      </xdr:nvSpPr>
      <xdr:spPr>
        <a:xfrm>
          <a:off x="4581525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2</xdr:row>
      <xdr:rowOff>47625</xdr:rowOff>
    </xdr:from>
    <xdr:to>
      <xdr:col>3</xdr:col>
      <xdr:colOff>2990850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714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7"/>
  <sheetViews>
    <sheetView tabSelected="1" workbookViewId="0" topLeftCell="A1">
      <selection activeCell="G56" sqref="G56"/>
    </sheetView>
  </sheetViews>
  <sheetFormatPr defaultColWidth="9.00390625" defaultRowHeight="12.75"/>
  <cols>
    <col min="1" max="1" width="9.75390625" style="1" customWidth="1"/>
    <col min="2" max="2" width="4.125" style="2" customWidth="1"/>
    <col min="3" max="3" width="7.75390625" style="3" hidden="1" customWidth="1"/>
    <col min="4" max="4" width="34.75390625" style="78" customWidth="1"/>
    <col min="5" max="5" width="9.00390625" style="6" hidden="1" customWidth="1"/>
    <col min="6" max="6" width="9.00390625" style="4" customWidth="1"/>
    <col min="7" max="7" width="13.75390625" style="84" customWidth="1"/>
    <col min="8" max="11" width="9.125" style="25" hidden="1" customWidth="1"/>
    <col min="12" max="12" width="0.2421875" style="115" hidden="1" customWidth="1"/>
    <col min="13" max="13" width="9.125" style="5" hidden="1" customWidth="1"/>
    <col min="14" max="16384" width="9.125" style="5" customWidth="1"/>
  </cols>
  <sheetData>
    <row r="3" spans="5:6" ht="15">
      <c r="E3" s="5"/>
      <c r="F3" s="5"/>
    </row>
    <row r="4" ht="15">
      <c r="F4" s="7"/>
    </row>
    <row r="5" ht="15">
      <c r="F5" s="7"/>
    </row>
    <row r="6" ht="15">
      <c r="F6" s="7"/>
    </row>
    <row r="7" spans="4:7" ht="54" thickBot="1">
      <c r="D7" s="158" t="s">
        <v>0</v>
      </c>
      <c r="E7" s="159"/>
      <c r="F7" s="159"/>
      <c r="G7" s="159"/>
    </row>
    <row r="8" spans="6:11" ht="12.75">
      <c r="F8" s="163" t="s">
        <v>117</v>
      </c>
      <c r="G8" s="160" t="s">
        <v>138</v>
      </c>
      <c r="H8" s="25">
        <v>15</v>
      </c>
      <c r="I8" s="25" t="s">
        <v>114</v>
      </c>
      <c r="J8" s="25">
        <v>10</v>
      </c>
      <c r="K8" s="25" t="s">
        <v>115</v>
      </c>
    </row>
    <row r="9" spans="6:7" ht="12.75">
      <c r="F9" s="164"/>
      <c r="G9" s="161"/>
    </row>
    <row r="10" spans="6:7" ht="12.75">
      <c r="F10" s="164"/>
      <c r="G10" s="161"/>
    </row>
    <row r="11" spans="6:7" ht="12.75">
      <c r="F11" s="164"/>
      <c r="G11" s="161"/>
    </row>
    <row r="12" spans="6:7" ht="12.75">
      <c r="F12" s="164"/>
      <c r="G12" s="161"/>
    </row>
    <row r="13" spans="5:7" ht="13.5" thickBot="1">
      <c r="E13" s="6" t="s">
        <v>1</v>
      </c>
      <c r="F13" s="165"/>
      <c r="G13" s="162"/>
    </row>
    <row r="14" spans="1:13" ht="15.75" customHeight="1" thickBot="1">
      <c r="A14" s="8" t="s">
        <v>4</v>
      </c>
      <c r="B14" s="56" t="s">
        <v>5</v>
      </c>
      <c r="C14" s="32">
        <v>513502</v>
      </c>
      <c r="D14" s="60" t="s">
        <v>6</v>
      </c>
      <c r="E14" s="39">
        <v>1118</v>
      </c>
      <c r="F14" s="85">
        <v>1330.42</v>
      </c>
      <c r="G14" s="132">
        <v>1165</v>
      </c>
      <c r="H14" s="26">
        <f>E14*0.85</f>
        <v>950.3</v>
      </c>
      <c r="I14" s="26">
        <f>H14*1.19</f>
        <v>1130.857</v>
      </c>
      <c r="J14" s="26">
        <f>E14*0.9</f>
        <v>1006.2</v>
      </c>
      <c r="K14" s="26">
        <f>J14*1.19</f>
        <v>1197.378</v>
      </c>
      <c r="L14" s="115">
        <f>G14*0.8</f>
        <v>932</v>
      </c>
      <c r="M14" s="114" t="e">
        <f>#REF!*1.19</f>
        <v>#REF!</v>
      </c>
    </row>
    <row r="15" spans="3:13" ht="15.75" customHeight="1">
      <c r="C15" s="54">
        <v>513545</v>
      </c>
      <c r="D15" s="61" t="s">
        <v>7</v>
      </c>
      <c r="E15" s="9">
        <v>1245</v>
      </c>
      <c r="F15" s="86">
        <v>1481.55</v>
      </c>
      <c r="G15" s="134">
        <v>1300</v>
      </c>
      <c r="H15" s="26">
        <f aca="true" t="shared" si="0" ref="H15:H51">E15*0.85</f>
        <v>1058.25</v>
      </c>
      <c r="I15" s="26">
        <f aca="true" t="shared" si="1" ref="I15:I51">H15*1.19</f>
        <v>1259.3174999999999</v>
      </c>
      <c r="J15" s="26">
        <f aca="true" t="shared" si="2" ref="J15:J51">E15*0.9</f>
        <v>1120.5</v>
      </c>
      <c r="K15" s="26">
        <f aca="true" t="shared" si="3" ref="K15:K51">J15*1.19</f>
        <v>1333.395</v>
      </c>
      <c r="L15" s="115">
        <f aca="true" t="shared" si="4" ref="L15:L51">G15*0.8</f>
        <v>1040</v>
      </c>
      <c r="M15" s="114" t="e">
        <f>#REF!*1.19</f>
        <v>#REF!</v>
      </c>
    </row>
    <row r="16" spans="3:13" ht="15.75" customHeight="1" thickBot="1">
      <c r="C16" s="54">
        <v>513087</v>
      </c>
      <c r="D16" s="62" t="s">
        <v>8</v>
      </c>
      <c r="E16" s="41">
        <v>1406</v>
      </c>
      <c r="F16" s="87">
        <v>1673.14</v>
      </c>
      <c r="G16" s="135">
        <v>1470</v>
      </c>
      <c r="H16" s="26">
        <f t="shared" si="0"/>
        <v>1195.1</v>
      </c>
      <c r="I16" s="26">
        <f t="shared" si="1"/>
        <v>1422.1689999999999</v>
      </c>
      <c r="J16" s="26">
        <f t="shared" si="2"/>
        <v>1265.4</v>
      </c>
      <c r="K16" s="26">
        <f t="shared" si="3"/>
        <v>1505.826</v>
      </c>
      <c r="L16" s="115">
        <f t="shared" si="4"/>
        <v>1176</v>
      </c>
      <c r="M16" s="114" t="e">
        <f>#REF!*1.19</f>
        <v>#REF!</v>
      </c>
    </row>
    <row r="17" spans="3:13" ht="3.75" customHeight="1" thickBot="1">
      <c r="C17" s="10"/>
      <c r="D17" s="76"/>
      <c r="E17" s="20"/>
      <c r="F17" s="88"/>
      <c r="G17" s="136" t="s">
        <v>118</v>
      </c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  <c r="L17" s="115" t="e">
        <f t="shared" si="4"/>
        <v>#VALUE!</v>
      </c>
      <c r="M17" s="114" t="e">
        <f>#REF!*1.19</f>
        <v>#REF!</v>
      </c>
    </row>
    <row r="18" spans="1:13" ht="15.75" customHeight="1" thickBot="1">
      <c r="A18" s="8" t="s">
        <v>9</v>
      </c>
      <c r="B18" s="56" t="s">
        <v>5</v>
      </c>
      <c r="C18" s="32">
        <v>513130</v>
      </c>
      <c r="D18" s="60" t="s">
        <v>10</v>
      </c>
      <c r="E18" s="39">
        <v>1118</v>
      </c>
      <c r="F18" s="85">
        <v>1330.42</v>
      </c>
      <c r="G18" s="132">
        <v>1165</v>
      </c>
      <c r="H18" s="26">
        <f t="shared" si="0"/>
        <v>950.3</v>
      </c>
      <c r="I18" s="26">
        <f t="shared" si="1"/>
        <v>1130.857</v>
      </c>
      <c r="J18" s="26">
        <f t="shared" si="2"/>
        <v>1006.2</v>
      </c>
      <c r="K18" s="26">
        <f t="shared" si="3"/>
        <v>1197.378</v>
      </c>
      <c r="L18" s="115">
        <f t="shared" si="4"/>
        <v>932</v>
      </c>
      <c r="M18" s="114" t="e">
        <f>#REF!*1.19</f>
        <v>#REF!</v>
      </c>
    </row>
    <row r="19" spans="3:13" ht="15.75" customHeight="1">
      <c r="C19" s="54">
        <v>513669</v>
      </c>
      <c r="D19" s="61" t="s">
        <v>11</v>
      </c>
      <c r="E19" s="9">
        <v>1228</v>
      </c>
      <c r="F19" s="86">
        <v>1461.32</v>
      </c>
      <c r="G19" s="134">
        <v>1280</v>
      </c>
      <c r="H19" s="26">
        <f t="shared" si="0"/>
        <v>1043.8</v>
      </c>
      <c r="I19" s="26">
        <f t="shared" si="1"/>
        <v>1242.1219999999998</v>
      </c>
      <c r="J19" s="26">
        <f t="shared" si="2"/>
        <v>1105.2</v>
      </c>
      <c r="K19" s="26">
        <f t="shared" si="3"/>
        <v>1315.188</v>
      </c>
      <c r="L19" s="115">
        <f t="shared" si="4"/>
        <v>1024</v>
      </c>
      <c r="M19" s="114" t="e">
        <f>#REF!*1.19</f>
        <v>#REF!</v>
      </c>
    </row>
    <row r="20" spans="3:13" ht="15.75" customHeight="1">
      <c r="C20" s="54">
        <v>513487</v>
      </c>
      <c r="D20" s="61" t="s">
        <v>12</v>
      </c>
      <c r="E20" s="9">
        <v>1337</v>
      </c>
      <c r="F20" s="86">
        <v>1591.03</v>
      </c>
      <c r="G20" s="134">
        <v>1400</v>
      </c>
      <c r="H20" s="26">
        <f t="shared" si="0"/>
        <v>1136.45</v>
      </c>
      <c r="I20" s="26">
        <f t="shared" si="1"/>
        <v>1352.3755</v>
      </c>
      <c r="J20" s="26">
        <f t="shared" si="2"/>
        <v>1203.3</v>
      </c>
      <c r="K20" s="26">
        <f t="shared" si="3"/>
        <v>1431.927</v>
      </c>
      <c r="L20" s="115">
        <f t="shared" si="4"/>
        <v>1120</v>
      </c>
      <c r="M20" s="114" t="e">
        <f>#REF!*1.19</f>
        <v>#REF!</v>
      </c>
    </row>
    <row r="21" spans="3:13" ht="15.75" customHeight="1" thickBot="1">
      <c r="C21" s="54">
        <v>513477</v>
      </c>
      <c r="D21" s="62" t="s">
        <v>13</v>
      </c>
      <c r="E21" s="41">
        <v>1514</v>
      </c>
      <c r="F21" s="87">
        <v>1801.66</v>
      </c>
      <c r="G21" s="135">
        <v>1580</v>
      </c>
      <c r="H21" s="26">
        <f t="shared" si="0"/>
        <v>1286.8999999999999</v>
      </c>
      <c r="I21" s="26">
        <f t="shared" si="1"/>
        <v>1531.4109999999998</v>
      </c>
      <c r="J21" s="26">
        <f t="shared" si="2"/>
        <v>1362.6000000000001</v>
      </c>
      <c r="K21" s="26">
        <f t="shared" si="3"/>
        <v>1621.4940000000001</v>
      </c>
      <c r="L21" s="115">
        <f t="shared" si="4"/>
        <v>1264</v>
      </c>
      <c r="M21" s="114" t="e">
        <f>#REF!*1.19</f>
        <v>#REF!</v>
      </c>
    </row>
    <row r="22" spans="3:13" ht="3.75" customHeight="1" thickBot="1">
      <c r="C22" s="10"/>
      <c r="D22" s="76"/>
      <c r="E22" s="20"/>
      <c r="F22" s="88"/>
      <c r="G22" s="136" t="s">
        <v>118</v>
      </c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f t="shared" si="3"/>
        <v>0</v>
      </c>
      <c r="L22" s="115" t="e">
        <f t="shared" si="4"/>
        <v>#VALUE!</v>
      </c>
      <c r="M22" s="114" t="e">
        <f>#REF!*1.19</f>
        <v>#REF!</v>
      </c>
    </row>
    <row r="23" spans="2:13" ht="15.75" customHeight="1" thickBot="1">
      <c r="B23" s="56" t="s">
        <v>14</v>
      </c>
      <c r="C23" s="32">
        <v>513524</v>
      </c>
      <c r="D23" s="60" t="s">
        <v>15</v>
      </c>
      <c r="E23" s="39">
        <v>1200</v>
      </c>
      <c r="F23" s="85">
        <v>1428</v>
      </c>
      <c r="G23" s="132">
        <v>1250</v>
      </c>
      <c r="H23" s="26">
        <f t="shared" si="0"/>
        <v>1020</v>
      </c>
      <c r="I23" s="26">
        <f t="shared" si="1"/>
        <v>1213.8</v>
      </c>
      <c r="J23" s="26">
        <f t="shared" si="2"/>
        <v>1080</v>
      </c>
      <c r="K23" s="26">
        <f t="shared" si="3"/>
        <v>1285.2</v>
      </c>
      <c r="L23" s="115">
        <f t="shared" si="4"/>
        <v>1000</v>
      </c>
      <c r="M23" s="114" t="e">
        <f>#REF!*1.19</f>
        <v>#REF!</v>
      </c>
    </row>
    <row r="24" spans="3:13" ht="15.75" customHeight="1">
      <c r="C24" s="54">
        <v>513510</v>
      </c>
      <c r="D24" s="61" t="s">
        <v>16</v>
      </c>
      <c r="E24" s="9">
        <v>1249</v>
      </c>
      <c r="F24" s="86">
        <v>1486.31</v>
      </c>
      <c r="G24" s="134">
        <v>1300</v>
      </c>
      <c r="H24" s="26">
        <f t="shared" si="0"/>
        <v>1061.6499999999999</v>
      </c>
      <c r="I24" s="26">
        <f t="shared" si="1"/>
        <v>1263.3634999999997</v>
      </c>
      <c r="J24" s="26">
        <f t="shared" si="2"/>
        <v>1124.1000000000001</v>
      </c>
      <c r="K24" s="26">
        <f t="shared" si="3"/>
        <v>1337.679</v>
      </c>
      <c r="L24" s="115">
        <f t="shared" si="4"/>
        <v>1040</v>
      </c>
      <c r="M24" s="114" t="e">
        <f>#REF!*1.19</f>
        <v>#REF!</v>
      </c>
    </row>
    <row r="25" spans="3:13" ht="15.75" customHeight="1">
      <c r="C25" s="54">
        <v>513486</v>
      </c>
      <c r="D25" s="79" t="s">
        <v>94</v>
      </c>
      <c r="E25" s="12" t="s">
        <v>100</v>
      </c>
      <c r="F25" s="89" t="s">
        <v>101</v>
      </c>
      <c r="G25" s="137" t="s">
        <v>121</v>
      </c>
      <c r="H25" s="26">
        <f t="shared" si="0"/>
        <v>1132.2</v>
      </c>
      <c r="I25" s="26">
        <f t="shared" si="1"/>
        <v>1347.318</v>
      </c>
      <c r="J25" s="26">
        <f t="shared" si="2"/>
        <v>1198.8</v>
      </c>
      <c r="K25" s="26">
        <f t="shared" si="3"/>
        <v>1426.572</v>
      </c>
      <c r="L25" s="115" t="e">
        <f t="shared" si="4"/>
        <v>#VALUE!</v>
      </c>
      <c r="M25" s="114" t="e">
        <f>#REF!*1.19</f>
        <v>#REF!</v>
      </c>
    </row>
    <row r="26" spans="3:13" ht="15.75" customHeight="1">
      <c r="C26" s="54">
        <v>513011</v>
      </c>
      <c r="D26" s="79" t="s">
        <v>95</v>
      </c>
      <c r="E26" s="12" t="s">
        <v>102</v>
      </c>
      <c r="F26" s="86">
        <v>1727</v>
      </c>
      <c r="G26" s="137" t="s">
        <v>122</v>
      </c>
      <c r="H26" s="26">
        <f t="shared" si="0"/>
        <v>1234.2</v>
      </c>
      <c r="I26" s="26">
        <f t="shared" si="1"/>
        <v>1468.698</v>
      </c>
      <c r="J26" s="26">
        <f t="shared" si="2"/>
        <v>1306.8</v>
      </c>
      <c r="K26" s="26">
        <f t="shared" si="3"/>
        <v>1555.0919999999999</v>
      </c>
      <c r="L26" s="115" t="e">
        <f t="shared" si="4"/>
        <v>#VALUE!</v>
      </c>
      <c r="M26" s="114" t="e">
        <f>#REF!*1.19</f>
        <v>#REF!</v>
      </c>
    </row>
    <row r="27" spans="3:13" ht="15.75" customHeight="1">
      <c r="C27" s="54">
        <v>513093</v>
      </c>
      <c r="D27" s="79" t="s">
        <v>96</v>
      </c>
      <c r="E27" s="12" t="s">
        <v>103</v>
      </c>
      <c r="F27" s="89" t="s">
        <v>104</v>
      </c>
      <c r="G27" s="137" t="s">
        <v>123</v>
      </c>
      <c r="H27" s="26">
        <f t="shared" si="0"/>
        <v>1319.2</v>
      </c>
      <c r="I27" s="26">
        <f t="shared" si="1"/>
        <v>1569.848</v>
      </c>
      <c r="J27" s="26">
        <f t="shared" si="2"/>
        <v>1396.8</v>
      </c>
      <c r="K27" s="26">
        <f t="shared" si="3"/>
        <v>1662.1919999999998</v>
      </c>
      <c r="L27" s="115" t="e">
        <f t="shared" si="4"/>
        <v>#VALUE!</v>
      </c>
      <c r="M27" s="114" t="e">
        <f>#REF!*1.19</f>
        <v>#REF!</v>
      </c>
    </row>
    <row r="28" spans="3:13" ht="15.75" customHeight="1" thickBot="1">
      <c r="C28" s="54">
        <v>514273</v>
      </c>
      <c r="D28" s="62" t="s">
        <v>17</v>
      </c>
      <c r="E28" s="41">
        <v>1783</v>
      </c>
      <c r="F28" s="87">
        <v>2121.77</v>
      </c>
      <c r="G28" s="135">
        <v>1860</v>
      </c>
      <c r="H28" s="26">
        <f t="shared" si="0"/>
        <v>1515.55</v>
      </c>
      <c r="I28" s="26">
        <f t="shared" si="1"/>
        <v>1803.5044999999998</v>
      </c>
      <c r="J28" s="26">
        <f t="shared" si="2"/>
        <v>1604.7</v>
      </c>
      <c r="K28" s="26">
        <f t="shared" si="3"/>
        <v>1909.593</v>
      </c>
      <c r="L28" s="115">
        <f t="shared" si="4"/>
        <v>1488</v>
      </c>
      <c r="M28" s="114" t="e">
        <f>#REF!*1.19</f>
        <v>#REF!</v>
      </c>
    </row>
    <row r="29" spans="3:13" ht="3.75" customHeight="1" thickBot="1">
      <c r="C29" s="10"/>
      <c r="D29" s="76"/>
      <c r="E29" s="20"/>
      <c r="F29" s="88"/>
      <c r="G29" s="136" t="s">
        <v>118</v>
      </c>
      <c r="H29" s="26">
        <f t="shared" si="0"/>
        <v>0</v>
      </c>
      <c r="I29" s="26">
        <f t="shared" si="1"/>
        <v>0</v>
      </c>
      <c r="J29" s="26">
        <f t="shared" si="2"/>
        <v>0</v>
      </c>
      <c r="K29" s="26">
        <f t="shared" si="3"/>
        <v>0</v>
      </c>
      <c r="L29" s="115" t="e">
        <f t="shared" si="4"/>
        <v>#VALUE!</v>
      </c>
      <c r="M29" s="114" t="e">
        <f>#REF!*1.19</f>
        <v>#REF!</v>
      </c>
    </row>
    <row r="30" spans="2:13" ht="15.75" customHeight="1" thickBot="1">
      <c r="B30" s="56" t="s">
        <v>18</v>
      </c>
      <c r="C30" s="32">
        <v>513441</v>
      </c>
      <c r="D30" s="60" t="s">
        <v>19</v>
      </c>
      <c r="E30" s="39">
        <v>1427</v>
      </c>
      <c r="F30" s="85">
        <v>1698.13</v>
      </c>
      <c r="G30" s="132">
        <v>1490</v>
      </c>
      <c r="H30" s="26">
        <f t="shared" si="0"/>
        <v>1212.95</v>
      </c>
      <c r="I30" s="26">
        <f t="shared" si="1"/>
        <v>1443.4105</v>
      </c>
      <c r="J30" s="26">
        <f t="shared" si="2"/>
        <v>1284.3</v>
      </c>
      <c r="K30" s="26">
        <f t="shared" si="3"/>
        <v>1528.3169999999998</v>
      </c>
      <c r="L30" s="115">
        <f t="shared" si="4"/>
        <v>1192</v>
      </c>
      <c r="M30" s="114" t="e">
        <f>#REF!*1.19</f>
        <v>#REF!</v>
      </c>
    </row>
    <row r="31" spans="3:13" ht="15.75" customHeight="1" thickBot="1">
      <c r="C31" s="54">
        <v>513574</v>
      </c>
      <c r="D31" s="62" t="s">
        <v>20</v>
      </c>
      <c r="E31" s="41">
        <v>1529</v>
      </c>
      <c r="F31" s="87">
        <v>1819.51</v>
      </c>
      <c r="G31" s="135">
        <v>1595</v>
      </c>
      <c r="H31" s="26">
        <f t="shared" si="0"/>
        <v>1299.6499999999999</v>
      </c>
      <c r="I31" s="26">
        <f t="shared" si="1"/>
        <v>1546.5834999999997</v>
      </c>
      <c r="J31" s="26">
        <f t="shared" si="2"/>
        <v>1376.1000000000001</v>
      </c>
      <c r="K31" s="26">
        <f t="shared" si="3"/>
        <v>1637.5590000000002</v>
      </c>
      <c r="L31" s="115">
        <f t="shared" si="4"/>
        <v>1276</v>
      </c>
      <c r="M31" s="114" t="e">
        <f>#REF!*1.19</f>
        <v>#REF!</v>
      </c>
    </row>
    <row r="32" spans="3:13" ht="3.75" customHeight="1" thickBot="1">
      <c r="C32" s="10"/>
      <c r="D32" s="76"/>
      <c r="E32" s="20"/>
      <c r="F32" s="88"/>
      <c r="G32" s="136" t="s">
        <v>118</v>
      </c>
      <c r="H32" s="26">
        <f t="shared" si="0"/>
        <v>0</v>
      </c>
      <c r="I32" s="26">
        <f t="shared" si="1"/>
        <v>0</v>
      </c>
      <c r="J32" s="26">
        <f t="shared" si="2"/>
        <v>0</v>
      </c>
      <c r="K32" s="26">
        <f t="shared" si="3"/>
        <v>0</v>
      </c>
      <c r="L32" s="115" t="e">
        <f t="shared" si="4"/>
        <v>#VALUE!</v>
      </c>
      <c r="M32" s="114" t="e">
        <f>#REF!*1.19</f>
        <v>#REF!</v>
      </c>
    </row>
    <row r="33" spans="1:13" ht="15.75" customHeight="1" thickBot="1">
      <c r="A33" s="8" t="s">
        <v>21</v>
      </c>
      <c r="B33" s="56" t="s">
        <v>5</v>
      </c>
      <c r="C33" s="32">
        <v>513476</v>
      </c>
      <c r="D33" s="60" t="s">
        <v>22</v>
      </c>
      <c r="E33" s="39">
        <v>1820</v>
      </c>
      <c r="F33" s="85">
        <v>2165.8</v>
      </c>
      <c r="G33" s="132">
        <v>1895</v>
      </c>
      <c r="H33" s="26">
        <f t="shared" si="0"/>
        <v>1547</v>
      </c>
      <c r="I33" s="26">
        <f t="shared" si="1"/>
        <v>1840.9299999999998</v>
      </c>
      <c r="J33" s="26">
        <f t="shared" si="2"/>
        <v>1638</v>
      </c>
      <c r="K33" s="26">
        <f t="shared" si="3"/>
        <v>1949.2199999999998</v>
      </c>
      <c r="L33" s="115">
        <f t="shared" si="4"/>
        <v>1516</v>
      </c>
      <c r="M33" s="114" t="e">
        <f>#REF!*1.19</f>
        <v>#REF!</v>
      </c>
    </row>
    <row r="34" spans="3:13" ht="15.75" customHeight="1">
      <c r="C34" s="54">
        <v>507610</v>
      </c>
      <c r="D34" s="61" t="s">
        <v>23</v>
      </c>
      <c r="E34" s="9">
        <v>2194</v>
      </c>
      <c r="F34" s="86">
        <v>2610.86</v>
      </c>
      <c r="G34" s="134">
        <v>2285</v>
      </c>
      <c r="H34" s="26">
        <f t="shared" si="0"/>
        <v>1864.8999999999999</v>
      </c>
      <c r="I34" s="26">
        <f t="shared" si="1"/>
        <v>2219.2309999999998</v>
      </c>
      <c r="J34" s="26">
        <f t="shared" si="2"/>
        <v>1974.6000000000001</v>
      </c>
      <c r="K34" s="26">
        <f t="shared" si="3"/>
        <v>2349.774</v>
      </c>
      <c r="L34" s="115">
        <f t="shared" si="4"/>
        <v>1828</v>
      </c>
      <c r="M34" s="114" t="e">
        <f>#REF!*1.19</f>
        <v>#REF!</v>
      </c>
    </row>
    <row r="35" spans="3:13" ht="15.75" customHeight="1" thickBot="1">
      <c r="C35" s="54">
        <v>507611</v>
      </c>
      <c r="D35" s="62" t="s">
        <v>24</v>
      </c>
      <c r="E35" s="41">
        <v>2413</v>
      </c>
      <c r="F35" s="87">
        <v>2871.47</v>
      </c>
      <c r="G35" s="135">
        <v>2515</v>
      </c>
      <c r="H35" s="26">
        <f t="shared" si="0"/>
        <v>2051.0499999999997</v>
      </c>
      <c r="I35" s="26">
        <f t="shared" si="1"/>
        <v>2440.7494999999994</v>
      </c>
      <c r="J35" s="26">
        <f t="shared" si="2"/>
        <v>2171.7000000000003</v>
      </c>
      <c r="K35" s="26">
        <f t="shared" si="3"/>
        <v>2584.3230000000003</v>
      </c>
      <c r="L35" s="115">
        <f t="shared" si="4"/>
        <v>2012</v>
      </c>
      <c r="M35" s="114" t="e">
        <f>#REF!*1.19</f>
        <v>#REF!</v>
      </c>
    </row>
    <row r="36" spans="3:13" ht="3.75" customHeight="1" thickBot="1">
      <c r="C36" s="10"/>
      <c r="D36" s="76"/>
      <c r="E36" s="20"/>
      <c r="F36" s="88"/>
      <c r="G36" s="138" t="s">
        <v>118</v>
      </c>
      <c r="H36" s="26">
        <f t="shared" si="0"/>
        <v>0</v>
      </c>
      <c r="I36" s="26">
        <f t="shared" si="1"/>
        <v>0</v>
      </c>
      <c r="J36" s="26">
        <f t="shared" si="2"/>
        <v>0</v>
      </c>
      <c r="K36" s="26">
        <f t="shared" si="3"/>
        <v>0</v>
      </c>
      <c r="L36" s="115" t="e">
        <f t="shared" si="4"/>
        <v>#VALUE!</v>
      </c>
      <c r="M36" s="114" t="e">
        <f>#REF!*1.19</f>
        <v>#REF!</v>
      </c>
    </row>
    <row r="37" spans="2:13" ht="15.75" customHeight="1" thickBot="1">
      <c r="B37" s="56" t="s">
        <v>14</v>
      </c>
      <c r="C37" s="32">
        <v>513563</v>
      </c>
      <c r="D37" s="70" t="s">
        <v>97</v>
      </c>
      <c r="E37" s="44" t="s">
        <v>105</v>
      </c>
      <c r="F37" s="90" t="s">
        <v>106</v>
      </c>
      <c r="G37" s="139" t="s">
        <v>124</v>
      </c>
      <c r="H37" s="26">
        <f t="shared" si="0"/>
        <v>1468.8</v>
      </c>
      <c r="I37" s="26">
        <f t="shared" si="1"/>
        <v>1747.8719999999998</v>
      </c>
      <c r="J37" s="26">
        <f t="shared" si="2"/>
        <v>1555.2</v>
      </c>
      <c r="K37" s="26">
        <f t="shared" si="3"/>
        <v>1850.6879999999999</v>
      </c>
      <c r="L37" s="115" t="e">
        <f t="shared" si="4"/>
        <v>#VALUE!</v>
      </c>
      <c r="M37" s="114" t="e">
        <f>#REF!*1.19</f>
        <v>#REF!</v>
      </c>
    </row>
    <row r="38" spans="3:13" ht="15.75" customHeight="1">
      <c r="C38" s="54">
        <v>513503</v>
      </c>
      <c r="D38" s="61" t="s">
        <v>129</v>
      </c>
      <c r="E38" s="9">
        <v>1860</v>
      </c>
      <c r="F38" s="86">
        <v>2213.4</v>
      </c>
      <c r="G38" s="140" t="s">
        <v>125</v>
      </c>
      <c r="H38" s="26">
        <f t="shared" si="0"/>
        <v>1581</v>
      </c>
      <c r="I38" s="26">
        <f t="shared" si="1"/>
        <v>1881.3899999999999</v>
      </c>
      <c r="J38" s="26">
        <f t="shared" si="2"/>
        <v>1674</v>
      </c>
      <c r="K38" s="26">
        <f t="shared" si="3"/>
        <v>1992.06</v>
      </c>
      <c r="L38" s="115" t="e">
        <f t="shared" si="4"/>
        <v>#VALUE!</v>
      </c>
      <c r="M38" s="114" t="e">
        <f>#REF!*1.19</f>
        <v>#REF!</v>
      </c>
    </row>
    <row r="39" spans="3:13" ht="15.75" customHeight="1">
      <c r="C39" s="54">
        <v>513025</v>
      </c>
      <c r="D39" s="61" t="s">
        <v>130</v>
      </c>
      <c r="E39" s="9">
        <v>1985</v>
      </c>
      <c r="F39" s="86">
        <v>2362.15</v>
      </c>
      <c r="G39" s="140" t="s">
        <v>126</v>
      </c>
      <c r="H39" s="26">
        <f t="shared" si="0"/>
        <v>1687.25</v>
      </c>
      <c r="I39" s="26">
        <f t="shared" si="1"/>
        <v>2007.8274999999999</v>
      </c>
      <c r="J39" s="26">
        <f t="shared" si="2"/>
        <v>1786.5</v>
      </c>
      <c r="K39" s="26">
        <f t="shared" si="3"/>
        <v>2125.935</v>
      </c>
      <c r="L39" s="115" t="e">
        <f t="shared" si="4"/>
        <v>#VALUE!</v>
      </c>
      <c r="M39" s="114" t="e">
        <f>#REF!*1.19</f>
        <v>#REF!</v>
      </c>
    </row>
    <row r="40" spans="3:13" ht="15.75" customHeight="1" thickBot="1">
      <c r="C40" s="54">
        <v>512968</v>
      </c>
      <c r="D40" s="62" t="s">
        <v>25</v>
      </c>
      <c r="E40" s="41">
        <v>2135</v>
      </c>
      <c r="F40" s="87">
        <v>2540.65</v>
      </c>
      <c r="G40" s="135">
        <v>2225</v>
      </c>
      <c r="H40" s="26">
        <f t="shared" si="0"/>
        <v>1814.75</v>
      </c>
      <c r="I40" s="26">
        <f t="shared" si="1"/>
        <v>2159.5525</v>
      </c>
      <c r="J40" s="26">
        <f t="shared" si="2"/>
        <v>1921.5</v>
      </c>
      <c r="K40" s="26">
        <f t="shared" si="3"/>
        <v>2286.585</v>
      </c>
      <c r="L40" s="115">
        <f t="shared" si="4"/>
        <v>1780</v>
      </c>
      <c r="M40" s="114" t="e">
        <f>#REF!*1.19</f>
        <v>#REF!</v>
      </c>
    </row>
    <row r="41" spans="3:13" ht="3.75" customHeight="1" thickBot="1">
      <c r="C41" s="10"/>
      <c r="D41" s="76"/>
      <c r="E41" s="20"/>
      <c r="F41" s="88"/>
      <c r="G41" s="136" t="s">
        <v>118</v>
      </c>
      <c r="H41" s="26">
        <f t="shared" si="0"/>
        <v>0</v>
      </c>
      <c r="I41" s="26">
        <f t="shared" si="1"/>
        <v>0</v>
      </c>
      <c r="J41" s="26">
        <f t="shared" si="2"/>
        <v>0</v>
      </c>
      <c r="K41" s="26">
        <f t="shared" si="3"/>
        <v>0</v>
      </c>
      <c r="L41" s="115" t="e">
        <f t="shared" si="4"/>
        <v>#VALUE!</v>
      </c>
      <c r="M41" s="114" t="e">
        <f>#REF!*1.19</f>
        <v>#REF!</v>
      </c>
    </row>
    <row r="42" spans="2:13" ht="15.75" customHeight="1" thickBot="1">
      <c r="B42" s="56" t="s">
        <v>18</v>
      </c>
      <c r="C42" s="32">
        <v>514203</v>
      </c>
      <c r="D42" s="60" t="s">
        <v>26</v>
      </c>
      <c r="E42" s="39">
        <v>1636</v>
      </c>
      <c r="F42" s="85">
        <v>1946.84</v>
      </c>
      <c r="G42" s="132">
        <v>1705</v>
      </c>
      <c r="H42" s="26">
        <f t="shared" si="0"/>
        <v>1390.6</v>
      </c>
      <c r="I42" s="26">
        <f t="shared" si="1"/>
        <v>1654.8139999999999</v>
      </c>
      <c r="J42" s="26">
        <f t="shared" si="2"/>
        <v>1472.4</v>
      </c>
      <c r="K42" s="26">
        <f t="shared" si="3"/>
        <v>1752.156</v>
      </c>
      <c r="L42" s="115">
        <f t="shared" si="4"/>
        <v>1364</v>
      </c>
      <c r="M42" s="114" t="e">
        <f>#REF!*1.19</f>
        <v>#REF!</v>
      </c>
    </row>
    <row r="43" spans="3:13" ht="15.75" customHeight="1">
      <c r="C43" s="54">
        <v>513504</v>
      </c>
      <c r="D43" s="79" t="s">
        <v>98</v>
      </c>
      <c r="E43" s="12" t="s">
        <v>107</v>
      </c>
      <c r="F43" s="89" t="s">
        <v>108</v>
      </c>
      <c r="G43" s="140" t="s">
        <v>127</v>
      </c>
      <c r="H43" s="26">
        <f t="shared" si="0"/>
        <v>1553.8</v>
      </c>
      <c r="I43" s="26">
        <f t="shared" si="1"/>
        <v>1849.022</v>
      </c>
      <c r="J43" s="26">
        <f t="shared" si="2"/>
        <v>1645.2</v>
      </c>
      <c r="K43" s="26">
        <f t="shared" si="3"/>
        <v>1957.788</v>
      </c>
      <c r="L43" s="115" t="e">
        <f t="shared" si="4"/>
        <v>#VALUE!</v>
      </c>
      <c r="M43" s="114" t="e">
        <f>#REF!*1.19</f>
        <v>#REF!</v>
      </c>
    </row>
    <row r="44" spans="3:13" ht="15.75" customHeight="1">
      <c r="C44" s="54">
        <v>513980</v>
      </c>
      <c r="D44" s="61" t="s">
        <v>27</v>
      </c>
      <c r="E44" s="9">
        <v>2011</v>
      </c>
      <c r="F44" s="86">
        <f>E44*1.19</f>
        <v>2393.0899999999997</v>
      </c>
      <c r="G44" s="134">
        <v>2095</v>
      </c>
      <c r="H44" s="26">
        <f t="shared" si="0"/>
        <v>1709.35</v>
      </c>
      <c r="I44" s="26">
        <f t="shared" si="1"/>
        <v>2034.1264999999999</v>
      </c>
      <c r="J44" s="26">
        <f t="shared" si="2"/>
        <v>1809.9</v>
      </c>
      <c r="K44" s="26">
        <f t="shared" si="3"/>
        <v>2153.781</v>
      </c>
      <c r="L44" s="115">
        <f t="shared" si="4"/>
        <v>1676</v>
      </c>
      <c r="M44" s="114" t="e">
        <f>#REF!*1.19</f>
        <v>#REF!</v>
      </c>
    </row>
    <row r="45" spans="3:13" ht="15.75" customHeight="1" thickBot="1">
      <c r="C45" s="54">
        <v>513012</v>
      </c>
      <c r="D45" s="62" t="s">
        <v>131</v>
      </c>
      <c r="E45" s="41">
        <v>1970</v>
      </c>
      <c r="F45" s="87">
        <v>2344.3</v>
      </c>
      <c r="G45" s="141" t="s">
        <v>128</v>
      </c>
      <c r="H45" s="26">
        <f t="shared" si="0"/>
        <v>1674.5</v>
      </c>
      <c r="I45" s="26">
        <f t="shared" si="1"/>
        <v>1992.655</v>
      </c>
      <c r="J45" s="26">
        <f t="shared" si="2"/>
        <v>1773</v>
      </c>
      <c r="K45" s="26">
        <f t="shared" si="3"/>
        <v>2109.87</v>
      </c>
      <c r="L45" s="115" t="e">
        <f t="shared" si="4"/>
        <v>#VALUE!</v>
      </c>
      <c r="M45" s="114" t="e">
        <f>#REF!*1.19</f>
        <v>#REF!</v>
      </c>
    </row>
    <row r="46" spans="3:13" ht="3.75" customHeight="1" thickBot="1">
      <c r="C46" s="10"/>
      <c r="D46" s="76"/>
      <c r="E46" s="20"/>
      <c r="F46" s="88"/>
      <c r="G46" s="138" t="s">
        <v>118</v>
      </c>
      <c r="H46" s="26">
        <f t="shared" si="0"/>
        <v>0</v>
      </c>
      <c r="I46" s="26">
        <f t="shared" si="1"/>
        <v>0</v>
      </c>
      <c r="J46" s="26">
        <f t="shared" si="2"/>
        <v>0</v>
      </c>
      <c r="K46" s="26">
        <f t="shared" si="3"/>
        <v>0</v>
      </c>
      <c r="L46" s="115" t="e">
        <f t="shared" si="4"/>
        <v>#VALUE!</v>
      </c>
      <c r="M46" s="114" t="e">
        <f>#REF!*1.19</f>
        <v>#REF!</v>
      </c>
    </row>
    <row r="47" spans="2:13" ht="15.75" customHeight="1" thickBot="1">
      <c r="B47" s="56" t="s">
        <v>28</v>
      </c>
      <c r="C47" s="32">
        <v>513505</v>
      </c>
      <c r="D47" s="80" t="s">
        <v>99</v>
      </c>
      <c r="E47" s="57" t="s">
        <v>109</v>
      </c>
      <c r="F47" s="91" t="s">
        <v>110</v>
      </c>
      <c r="G47" s="142" t="s">
        <v>127</v>
      </c>
      <c r="H47" s="26">
        <f t="shared" si="0"/>
        <v>1605.6499999999999</v>
      </c>
      <c r="I47" s="26">
        <f t="shared" si="1"/>
        <v>1910.7234999999998</v>
      </c>
      <c r="J47" s="26">
        <f t="shared" si="2"/>
        <v>1700.1000000000001</v>
      </c>
      <c r="K47" s="26">
        <f t="shared" si="3"/>
        <v>2023.1190000000001</v>
      </c>
      <c r="L47" s="115" t="e">
        <f t="shared" si="4"/>
        <v>#VALUE!</v>
      </c>
      <c r="M47" s="114" t="e">
        <f>#REF!*1.19</f>
        <v>#REF!</v>
      </c>
    </row>
    <row r="48" spans="3:13" ht="3.75" customHeight="1" thickBot="1">
      <c r="C48" s="10"/>
      <c r="D48" s="76"/>
      <c r="E48" s="20"/>
      <c r="F48" s="88"/>
      <c r="G48" s="138" t="s">
        <v>118</v>
      </c>
      <c r="H48" s="26">
        <f t="shared" si="0"/>
        <v>0</v>
      </c>
      <c r="I48" s="26">
        <f t="shared" si="1"/>
        <v>0</v>
      </c>
      <c r="J48" s="26">
        <f t="shared" si="2"/>
        <v>0</v>
      </c>
      <c r="K48" s="26">
        <f t="shared" si="3"/>
        <v>0</v>
      </c>
      <c r="L48" s="115" t="e">
        <f t="shared" si="4"/>
        <v>#VALUE!</v>
      </c>
      <c r="M48" s="114" t="e">
        <f>#REF!*1.19</f>
        <v>#REF!</v>
      </c>
    </row>
    <row r="49" spans="1:13" ht="15.75" customHeight="1" thickBot="1">
      <c r="A49" s="8" t="s">
        <v>29</v>
      </c>
      <c r="B49" s="56" t="s">
        <v>14</v>
      </c>
      <c r="C49" s="32">
        <v>512969</v>
      </c>
      <c r="D49" s="64" t="s">
        <v>30</v>
      </c>
      <c r="E49" s="36">
        <v>2555</v>
      </c>
      <c r="F49" s="92">
        <v>3040.45</v>
      </c>
      <c r="G49" s="143">
        <v>2660</v>
      </c>
      <c r="H49" s="26">
        <f t="shared" si="0"/>
        <v>2171.75</v>
      </c>
      <c r="I49" s="26">
        <f t="shared" si="1"/>
        <v>2584.3824999999997</v>
      </c>
      <c r="J49" s="26">
        <f t="shared" si="2"/>
        <v>2299.5</v>
      </c>
      <c r="K49" s="26">
        <f t="shared" si="3"/>
        <v>2736.4049999999997</v>
      </c>
      <c r="L49" s="115">
        <f t="shared" si="4"/>
        <v>2128</v>
      </c>
      <c r="M49" s="114" t="e">
        <f>#REF!*1.19</f>
        <v>#REF!</v>
      </c>
    </row>
    <row r="50" spans="3:13" ht="3.75" customHeight="1" thickBot="1">
      <c r="C50" s="10"/>
      <c r="D50" s="76"/>
      <c r="E50" s="20"/>
      <c r="F50" s="88"/>
      <c r="G50" s="136" t="s">
        <v>120</v>
      </c>
      <c r="H50" s="26">
        <f t="shared" si="0"/>
        <v>0</v>
      </c>
      <c r="I50" s="26">
        <f t="shared" si="1"/>
        <v>0</v>
      </c>
      <c r="J50" s="26">
        <f t="shared" si="2"/>
        <v>0</v>
      </c>
      <c r="K50" s="26">
        <f t="shared" si="3"/>
        <v>0</v>
      </c>
      <c r="L50" s="115" t="e">
        <f t="shared" si="4"/>
        <v>#VALUE!</v>
      </c>
      <c r="M50" s="114" t="e">
        <f>#REF!*1.19</f>
        <v>#REF!</v>
      </c>
    </row>
    <row r="51" spans="2:13" ht="15.75" customHeight="1" thickBot="1">
      <c r="B51" s="56" t="s">
        <v>18</v>
      </c>
      <c r="C51" s="32">
        <v>513013</v>
      </c>
      <c r="D51" s="64" t="s">
        <v>31</v>
      </c>
      <c r="E51" s="36">
        <v>2262</v>
      </c>
      <c r="F51" s="92">
        <v>2691.78</v>
      </c>
      <c r="G51" s="143">
        <v>2355</v>
      </c>
      <c r="H51" s="26">
        <f t="shared" si="0"/>
        <v>1922.7</v>
      </c>
      <c r="I51" s="26">
        <f t="shared" si="1"/>
        <v>2288.013</v>
      </c>
      <c r="J51" s="26">
        <f t="shared" si="2"/>
        <v>2035.8</v>
      </c>
      <c r="K51" s="26">
        <f t="shared" si="3"/>
        <v>2422.602</v>
      </c>
      <c r="L51" s="115">
        <f t="shared" si="4"/>
        <v>1884</v>
      </c>
      <c r="M51" s="114" t="e">
        <f>#REF!*1.19</f>
        <v>#REF!</v>
      </c>
    </row>
    <row r="52" spans="2:7" ht="18">
      <c r="B52" s="133" t="s">
        <v>132</v>
      </c>
      <c r="D52" s="78" t="s">
        <v>133</v>
      </c>
      <c r="G52" s="84" t="s">
        <v>3</v>
      </c>
    </row>
    <row r="53" spans="1:7" ht="15">
      <c r="A53" s="94"/>
      <c r="B53" s="95"/>
      <c r="C53" s="27"/>
      <c r="D53" s="96"/>
      <c r="E53" s="97"/>
      <c r="F53" s="13"/>
      <c r="G53" s="98"/>
    </row>
    <row r="54" spans="1:7" ht="15">
      <c r="A54" s="99"/>
      <c r="B54" s="95"/>
      <c r="C54" s="27"/>
      <c r="D54" s="96"/>
      <c r="E54" s="97"/>
      <c r="F54" s="13"/>
      <c r="G54" s="98"/>
    </row>
    <row r="55" spans="1:7" ht="15">
      <c r="A55" s="94"/>
      <c r="B55" s="95"/>
      <c r="C55" s="27"/>
      <c r="D55" s="96"/>
      <c r="E55" s="97"/>
      <c r="F55" s="13"/>
      <c r="G55" s="98"/>
    </row>
    <row r="56" spans="1:7" ht="15">
      <c r="A56" s="99"/>
      <c r="B56" s="95"/>
      <c r="C56" s="27"/>
      <c r="D56" s="96"/>
      <c r="E56" s="97"/>
      <c r="F56" s="13"/>
      <c r="G56" s="98"/>
    </row>
    <row r="57" spans="1:7" ht="15">
      <c r="A57" s="51"/>
      <c r="B57" s="95"/>
      <c r="C57" s="100"/>
      <c r="D57" s="101"/>
      <c r="E57" s="102"/>
      <c r="F57" s="103"/>
      <c r="G57" s="98"/>
    </row>
  </sheetData>
  <mergeCells count="3">
    <mergeCell ref="G8:G13"/>
    <mergeCell ref="D7:G7"/>
    <mergeCell ref="F8:F13"/>
  </mergeCells>
  <printOptions/>
  <pageMargins left="1.35" right="0.75" top="0.66" bottom="1" header="0.2" footer="0.4921259845"/>
  <pageSetup horizontalDpi="300" verticalDpi="300" orientation="portrait" paperSize="9" r:id="rId2"/>
  <headerFooter alignWithMargins="0">
    <oddHeader>&amp;R&amp;"Arial CE,Tučné"&amp;36LETO
2005</oddHeader>
    <oddFooter>&amp;L&amp;"Arial CE,Tučná kurzíva"&amp;8RODUX, s.r.o.
Vajanského 57, Prešov&amp;C&amp;"Arial CE,Kurzíva"&amp;8 051 - 7710 301
051 - 7481 135
0903 788 114,  0910 930 558
mail: rodux@zoznam.sk&amp;Rceny platia od 15.1.2005
zmena ceny vyhradená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G61" sqref="G61"/>
    </sheetView>
  </sheetViews>
  <sheetFormatPr defaultColWidth="9.00390625" defaultRowHeight="12.75"/>
  <cols>
    <col min="1" max="1" width="9.75390625" style="14" customWidth="1"/>
    <col min="2" max="2" width="4.75390625" style="15" customWidth="1"/>
    <col min="3" max="3" width="7.75390625" style="0" hidden="1" customWidth="1"/>
    <col min="4" max="4" width="34.75390625" style="59" customWidth="1"/>
    <col min="5" max="5" width="9.25390625" style="0" hidden="1" customWidth="1"/>
    <col min="6" max="6" width="10.875" style="0" customWidth="1"/>
    <col min="7" max="7" width="12.875" style="82" customWidth="1"/>
    <col min="8" max="11" width="9.125" style="16" hidden="1" customWidth="1"/>
    <col min="12" max="12" width="9.125" style="117" hidden="1" customWidth="1"/>
    <col min="13" max="13" width="9.625" style="0" hidden="1" customWidth="1"/>
  </cols>
  <sheetData>
    <row r="1" spans="1:4" ht="15.75">
      <c r="A1" s="53"/>
      <c r="D1" s="68"/>
    </row>
    <row r="3" spans="5:6" ht="15">
      <c r="E3" s="6"/>
      <c r="F3" s="7"/>
    </row>
    <row r="4" spans="5:6" ht="14.25">
      <c r="E4" s="6"/>
      <c r="F4" s="7"/>
    </row>
    <row r="5" spans="5:6" ht="14.25">
      <c r="E5" s="6"/>
      <c r="F5" s="7"/>
    </row>
    <row r="6" spans="4:17" ht="54" thickBot="1">
      <c r="D6" s="166" t="s">
        <v>32</v>
      </c>
      <c r="E6" s="167"/>
      <c r="F6" s="167"/>
      <c r="G6" s="167"/>
      <c r="Q6" s="109"/>
    </row>
    <row r="7" spans="5:11" ht="12.75" customHeight="1">
      <c r="E7" s="6"/>
      <c r="F7" s="163" t="s">
        <v>139</v>
      </c>
      <c r="G7" s="160" t="s">
        <v>137</v>
      </c>
      <c r="H7" s="16">
        <v>15</v>
      </c>
      <c r="I7" s="16" t="s">
        <v>116</v>
      </c>
      <c r="J7" s="16">
        <v>10</v>
      </c>
      <c r="K7" s="16" t="s">
        <v>116</v>
      </c>
    </row>
    <row r="8" spans="5:7" ht="12.75">
      <c r="E8" s="6"/>
      <c r="F8" s="164"/>
      <c r="G8" s="161"/>
    </row>
    <row r="9" spans="6:7" ht="12.75">
      <c r="F9" s="164"/>
      <c r="G9" s="161"/>
    </row>
    <row r="10" spans="5:7" ht="12.75">
      <c r="E10" s="6"/>
      <c r="F10" s="164"/>
      <c r="G10" s="161"/>
    </row>
    <row r="11" spans="5:7" ht="12.75">
      <c r="E11" s="6" t="s">
        <v>1</v>
      </c>
      <c r="F11" s="164"/>
      <c r="G11" s="161"/>
    </row>
    <row r="12" spans="5:7" ht="20.25" customHeight="1" thickBot="1">
      <c r="E12" s="6" t="s">
        <v>2</v>
      </c>
      <c r="F12" s="165"/>
      <c r="G12" s="162"/>
    </row>
    <row r="13" spans="1:13" ht="13.5" thickBot="1">
      <c r="A13" s="17" t="s">
        <v>21</v>
      </c>
      <c r="B13" s="34" t="s">
        <v>18</v>
      </c>
      <c r="C13" s="35">
        <v>510062</v>
      </c>
      <c r="D13" s="69" t="s">
        <v>33</v>
      </c>
      <c r="E13" s="36">
        <v>2216</v>
      </c>
      <c r="F13" s="118">
        <v>2637.04</v>
      </c>
      <c r="G13" s="144">
        <v>2310</v>
      </c>
      <c r="H13" s="81">
        <f>E13*0.85</f>
        <v>1883.6</v>
      </c>
      <c r="I13" s="81">
        <f>H13*1.19</f>
        <v>2241.484</v>
      </c>
      <c r="J13" s="81">
        <f>E13*0.9</f>
        <v>1994.4</v>
      </c>
      <c r="K13" s="81">
        <f>J13*1.19</f>
        <v>2373.336</v>
      </c>
      <c r="L13" s="117">
        <f>G13*0.8</f>
        <v>1848</v>
      </c>
      <c r="M13" s="116" t="e">
        <f>#REF!*1.19</f>
        <v>#REF!</v>
      </c>
    </row>
    <row r="14" spans="4:11" ht="3.75" customHeight="1" thickBot="1">
      <c r="D14" s="63"/>
      <c r="F14" s="119"/>
      <c r="G14" s="145" t="s">
        <v>118</v>
      </c>
      <c r="H14" s="81">
        <f aca="true" t="shared" si="0" ref="H14:H58">E14*0.85</f>
        <v>0</v>
      </c>
      <c r="I14" s="81">
        <f aca="true" t="shared" si="1" ref="I14:I58">H14*1.19</f>
        <v>0</v>
      </c>
      <c r="J14" s="81">
        <f aca="true" t="shared" si="2" ref="J14:J58">E14*0.9</f>
        <v>0</v>
      </c>
      <c r="K14" s="81">
        <f aca="true" t="shared" si="3" ref="K14:K58">J14*1.19</f>
        <v>0</v>
      </c>
    </row>
    <row r="15" spans="2:13" ht="13.5" thickBot="1">
      <c r="B15" s="43" t="s">
        <v>28</v>
      </c>
      <c r="C15" s="33">
        <v>509813</v>
      </c>
      <c r="D15" s="60" t="s">
        <v>34</v>
      </c>
      <c r="E15" s="39">
        <v>1930</v>
      </c>
      <c r="F15" s="120">
        <v>2296.7</v>
      </c>
      <c r="G15" s="146">
        <v>2010</v>
      </c>
      <c r="H15" s="81">
        <f t="shared" si="0"/>
        <v>1640.5</v>
      </c>
      <c r="I15" s="81">
        <f t="shared" si="1"/>
        <v>1952.195</v>
      </c>
      <c r="J15" s="81">
        <f t="shared" si="2"/>
        <v>1737</v>
      </c>
      <c r="K15" s="81">
        <f t="shared" si="3"/>
        <v>2067.0299999999997</v>
      </c>
      <c r="L15" s="117">
        <f>G15*0.8</f>
        <v>1608</v>
      </c>
      <c r="M15" s="116" t="e">
        <f>#REF!*1.19</f>
        <v>#REF!</v>
      </c>
    </row>
    <row r="16" spans="3:13" ht="13.5" thickBot="1">
      <c r="C16" s="38">
        <v>509891</v>
      </c>
      <c r="D16" s="62" t="s">
        <v>35</v>
      </c>
      <c r="E16" s="41">
        <v>2060</v>
      </c>
      <c r="F16" s="121">
        <v>2451.4</v>
      </c>
      <c r="G16" s="147">
        <v>2145</v>
      </c>
      <c r="H16" s="81">
        <f t="shared" si="0"/>
        <v>1751</v>
      </c>
      <c r="I16" s="81">
        <f t="shared" si="1"/>
        <v>2083.69</v>
      </c>
      <c r="J16" s="81">
        <f t="shared" si="2"/>
        <v>1854</v>
      </c>
      <c r="K16" s="81">
        <f t="shared" si="3"/>
        <v>2206.2599999999998</v>
      </c>
      <c r="L16" s="117">
        <f>G16*0.8</f>
        <v>1716</v>
      </c>
      <c r="M16" s="116" t="e">
        <f>#REF!*1.19</f>
        <v>#REF!</v>
      </c>
    </row>
    <row r="17" spans="4:11" ht="3.75" customHeight="1" thickBot="1">
      <c r="D17" s="63"/>
      <c r="F17" s="119"/>
      <c r="G17" s="148" t="s">
        <v>118</v>
      </c>
      <c r="H17" s="81">
        <f t="shared" si="0"/>
        <v>0</v>
      </c>
      <c r="I17" s="81">
        <f t="shared" si="1"/>
        <v>0</v>
      </c>
      <c r="J17" s="81">
        <f t="shared" si="2"/>
        <v>0</v>
      </c>
      <c r="K17" s="81">
        <f t="shared" si="3"/>
        <v>0</v>
      </c>
    </row>
    <row r="18" spans="1:13" ht="15" thickBot="1">
      <c r="A18" s="17" t="s">
        <v>29</v>
      </c>
      <c r="B18" s="43" t="s">
        <v>18</v>
      </c>
      <c r="C18" s="33">
        <v>510101</v>
      </c>
      <c r="D18" s="70" t="s">
        <v>111</v>
      </c>
      <c r="E18" s="44" t="s">
        <v>112</v>
      </c>
      <c r="F18" s="122" t="s">
        <v>113</v>
      </c>
      <c r="G18" s="149" t="s">
        <v>134</v>
      </c>
      <c r="H18" s="81">
        <f t="shared" si="0"/>
        <v>2076.5499999999997</v>
      </c>
      <c r="I18" s="81">
        <f t="shared" si="1"/>
        <v>2471.0944999999997</v>
      </c>
      <c r="J18" s="81">
        <f t="shared" si="2"/>
        <v>2198.7000000000003</v>
      </c>
      <c r="K18" s="81">
        <f t="shared" si="3"/>
        <v>2616.4530000000004</v>
      </c>
      <c r="L18" s="117" t="e">
        <f>G18*0.8</f>
        <v>#VALUE!</v>
      </c>
      <c r="M18" s="116" t="e">
        <f>#REF!*1.19</f>
        <v>#REF!</v>
      </c>
    </row>
    <row r="19" spans="3:13" ht="12.75">
      <c r="C19" s="38">
        <v>510102</v>
      </c>
      <c r="D19" s="61" t="s">
        <v>36</v>
      </c>
      <c r="E19" s="9">
        <v>2708</v>
      </c>
      <c r="F19" s="123">
        <v>3222.52</v>
      </c>
      <c r="G19" s="150">
        <v>2820</v>
      </c>
      <c r="H19" s="81">
        <f t="shared" si="0"/>
        <v>2301.7999999999997</v>
      </c>
      <c r="I19" s="81">
        <f t="shared" si="1"/>
        <v>2739.1419999999994</v>
      </c>
      <c r="J19" s="81">
        <f t="shared" si="2"/>
        <v>2437.2000000000003</v>
      </c>
      <c r="K19" s="81">
        <f t="shared" si="3"/>
        <v>2900.268</v>
      </c>
      <c r="L19" s="117">
        <f aca="true" t="shared" si="4" ref="L19:L58">G19*0.8</f>
        <v>2256</v>
      </c>
      <c r="M19" s="116" t="e">
        <f>#REF!*1.19</f>
        <v>#REF!</v>
      </c>
    </row>
    <row r="20" spans="3:13" ht="12.75">
      <c r="C20" s="38">
        <v>510186</v>
      </c>
      <c r="D20" s="61" t="s">
        <v>37</v>
      </c>
      <c r="E20" s="9">
        <v>3014</v>
      </c>
      <c r="F20" s="123">
        <v>3586.66</v>
      </c>
      <c r="G20" s="150">
        <v>3140</v>
      </c>
      <c r="H20" s="81">
        <f t="shared" si="0"/>
        <v>2561.9</v>
      </c>
      <c r="I20" s="81">
        <f t="shared" si="1"/>
        <v>3048.661</v>
      </c>
      <c r="J20" s="81">
        <f t="shared" si="2"/>
        <v>2712.6</v>
      </c>
      <c r="K20" s="81">
        <f t="shared" si="3"/>
        <v>3227.9939999999997</v>
      </c>
      <c r="L20" s="117">
        <f t="shared" si="4"/>
        <v>2512</v>
      </c>
      <c r="M20" s="116" t="e">
        <f>#REF!*1.19</f>
        <v>#REF!</v>
      </c>
    </row>
    <row r="21" spans="3:13" ht="13.5" thickBot="1">
      <c r="C21" s="38">
        <v>510210</v>
      </c>
      <c r="D21" s="62" t="s">
        <v>38</v>
      </c>
      <c r="E21" s="41">
        <v>3169</v>
      </c>
      <c r="F21" s="121">
        <v>3771.11</v>
      </c>
      <c r="G21" s="147">
        <v>3300</v>
      </c>
      <c r="H21" s="81">
        <f t="shared" si="0"/>
        <v>2693.65</v>
      </c>
      <c r="I21" s="81">
        <f t="shared" si="1"/>
        <v>3205.4435</v>
      </c>
      <c r="J21" s="81">
        <f t="shared" si="2"/>
        <v>2852.1</v>
      </c>
      <c r="K21" s="81">
        <f t="shared" si="3"/>
        <v>3393.999</v>
      </c>
      <c r="L21" s="117">
        <f t="shared" si="4"/>
        <v>2640</v>
      </c>
      <c r="M21" s="116" t="e">
        <f>#REF!*1.19</f>
        <v>#REF!</v>
      </c>
    </row>
    <row r="22" spans="4:13" ht="3.75" customHeight="1" thickBot="1">
      <c r="D22" s="63"/>
      <c r="F22" s="119"/>
      <c r="G22" s="145" t="s">
        <v>118</v>
      </c>
      <c r="H22" s="81">
        <f t="shared" si="0"/>
        <v>0</v>
      </c>
      <c r="I22" s="81">
        <f t="shared" si="1"/>
        <v>0</v>
      </c>
      <c r="J22" s="81">
        <f t="shared" si="2"/>
        <v>0</v>
      </c>
      <c r="K22" s="81">
        <f t="shared" si="3"/>
        <v>0</v>
      </c>
      <c r="L22" s="117" t="e">
        <f t="shared" si="4"/>
        <v>#VALUE!</v>
      </c>
      <c r="M22" s="116" t="e">
        <f>#REF!*1.19</f>
        <v>#REF!</v>
      </c>
    </row>
    <row r="23" spans="2:13" ht="13.5" thickBot="1">
      <c r="B23" s="43" t="s">
        <v>28</v>
      </c>
      <c r="C23" s="33">
        <v>510104</v>
      </c>
      <c r="D23" s="60" t="s">
        <v>39</v>
      </c>
      <c r="E23" s="39">
        <v>2466</v>
      </c>
      <c r="F23" s="120">
        <v>2934.54</v>
      </c>
      <c r="G23" s="146">
        <v>2570</v>
      </c>
      <c r="H23" s="81">
        <f t="shared" si="0"/>
        <v>2096.1</v>
      </c>
      <c r="I23" s="81">
        <f t="shared" si="1"/>
        <v>2494.359</v>
      </c>
      <c r="J23" s="81">
        <f t="shared" si="2"/>
        <v>2219.4</v>
      </c>
      <c r="K23" s="81">
        <f t="shared" si="3"/>
        <v>2641.086</v>
      </c>
      <c r="L23" s="117">
        <f t="shared" si="4"/>
        <v>2056</v>
      </c>
      <c r="M23" s="116" t="e">
        <f>#REF!*1.19</f>
        <v>#REF!</v>
      </c>
    </row>
    <row r="24" spans="3:13" ht="12.75">
      <c r="C24" s="38">
        <v>510185</v>
      </c>
      <c r="D24" s="61" t="s">
        <v>40</v>
      </c>
      <c r="E24" s="9">
        <v>2972</v>
      </c>
      <c r="F24" s="123">
        <v>3536.68</v>
      </c>
      <c r="G24" s="150">
        <v>3095</v>
      </c>
      <c r="H24" s="81">
        <f t="shared" si="0"/>
        <v>2526.2</v>
      </c>
      <c r="I24" s="81">
        <f t="shared" si="1"/>
        <v>3006.1779999999994</v>
      </c>
      <c r="J24" s="81">
        <f t="shared" si="2"/>
        <v>2674.8</v>
      </c>
      <c r="K24" s="81">
        <f t="shared" si="3"/>
        <v>3183.012</v>
      </c>
      <c r="L24" s="117">
        <f t="shared" si="4"/>
        <v>2476</v>
      </c>
      <c r="M24" s="116" t="e">
        <f>#REF!*1.19</f>
        <v>#REF!</v>
      </c>
    </row>
    <row r="25" spans="3:13" ht="12.75">
      <c r="C25" s="38">
        <v>510184</v>
      </c>
      <c r="D25" s="61" t="s">
        <v>41</v>
      </c>
      <c r="E25" s="9">
        <v>2544</v>
      </c>
      <c r="F25" s="123">
        <v>3027.36</v>
      </c>
      <c r="G25" s="150">
        <v>2650</v>
      </c>
      <c r="H25" s="81">
        <f t="shared" si="0"/>
        <v>2162.4</v>
      </c>
      <c r="I25" s="81">
        <f t="shared" si="1"/>
        <v>2573.256</v>
      </c>
      <c r="J25" s="81">
        <f t="shared" si="2"/>
        <v>2289.6</v>
      </c>
      <c r="K25" s="81">
        <f t="shared" si="3"/>
        <v>2724.624</v>
      </c>
      <c r="L25" s="117">
        <f t="shared" si="4"/>
        <v>2120</v>
      </c>
      <c r="M25" s="116" t="e">
        <f>#REF!*1.19</f>
        <v>#REF!</v>
      </c>
    </row>
    <row r="26" spans="3:13" ht="12.75">
      <c r="C26" s="38">
        <v>510211</v>
      </c>
      <c r="D26" s="61" t="s">
        <v>42</v>
      </c>
      <c r="E26" s="9">
        <v>2869</v>
      </c>
      <c r="F26" s="123">
        <v>3414.11</v>
      </c>
      <c r="G26" s="150">
        <v>2990</v>
      </c>
      <c r="H26" s="81">
        <f t="shared" si="0"/>
        <v>2438.65</v>
      </c>
      <c r="I26" s="81">
        <f t="shared" si="1"/>
        <v>2901.9935</v>
      </c>
      <c r="J26" s="81">
        <f t="shared" si="2"/>
        <v>2582.1</v>
      </c>
      <c r="K26" s="81">
        <f t="shared" si="3"/>
        <v>3072.6989999999996</v>
      </c>
      <c r="L26" s="117">
        <f t="shared" si="4"/>
        <v>2392</v>
      </c>
      <c r="M26" s="116" t="e">
        <f>#REF!*1.19</f>
        <v>#REF!</v>
      </c>
    </row>
    <row r="27" spans="3:13" ht="12.75">
      <c r="C27" s="38">
        <v>509886</v>
      </c>
      <c r="D27" s="61" t="s">
        <v>43</v>
      </c>
      <c r="E27" s="9">
        <v>4541</v>
      </c>
      <c r="F27" s="123">
        <v>5403.79</v>
      </c>
      <c r="G27" s="150">
        <v>4730</v>
      </c>
      <c r="H27" s="81">
        <f t="shared" si="0"/>
        <v>3859.85</v>
      </c>
      <c r="I27" s="81">
        <f t="shared" si="1"/>
        <v>4593.2215</v>
      </c>
      <c r="J27" s="81">
        <f t="shared" si="2"/>
        <v>4086.9</v>
      </c>
      <c r="K27" s="81">
        <f t="shared" si="3"/>
        <v>4863.411</v>
      </c>
      <c r="L27" s="117">
        <f t="shared" si="4"/>
        <v>3784</v>
      </c>
      <c r="M27" s="116" t="e">
        <f>#REF!*1.19</f>
        <v>#REF!</v>
      </c>
    </row>
    <row r="28" spans="3:13" ht="13.5" thickBot="1">
      <c r="C28" s="38">
        <v>509887</v>
      </c>
      <c r="D28" s="62" t="s">
        <v>44</v>
      </c>
      <c r="E28" s="41">
        <v>4996</v>
      </c>
      <c r="F28" s="121">
        <v>5945.24</v>
      </c>
      <c r="G28" s="147">
        <v>5205</v>
      </c>
      <c r="H28" s="81">
        <f t="shared" si="0"/>
        <v>4246.599999999999</v>
      </c>
      <c r="I28" s="81">
        <f t="shared" si="1"/>
        <v>5053.453999999999</v>
      </c>
      <c r="J28" s="81">
        <f t="shared" si="2"/>
        <v>4496.400000000001</v>
      </c>
      <c r="K28" s="81">
        <f t="shared" si="3"/>
        <v>5350.716</v>
      </c>
      <c r="L28" s="117">
        <f t="shared" si="4"/>
        <v>4164</v>
      </c>
      <c r="M28" s="116" t="e">
        <f>#REF!*1.19</f>
        <v>#REF!</v>
      </c>
    </row>
    <row r="29" spans="4:13" ht="3.75" customHeight="1" thickBot="1">
      <c r="D29" s="63"/>
      <c r="F29" s="119"/>
      <c r="G29" s="145" t="s">
        <v>118</v>
      </c>
      <c r="H29" s="81">
        <f t="shared" si="0"/>
        <v>0</v>
      </c>
      <c r="I29" s="81">
        <f t="shared" si="1"/>
        <v>0</v>
      </c>
      <c r="J29" s="81">
        <f t="shared" si="2"/>
        <v>0</v>
      </c>
      <c r="K29" s="81">
        <f t="shared" si="3"/>
        <v>0</v>
      </c>
      <c r="L29" s="117" t="e">
        <f t="shared" si="4"/>
        <v>#VALUE!</v>
      </c>
      <c r="M29" s="116" t="e">
        <f>#REF!*1.19</f>
        <v>#REF!</v>
      </c>
    </row>
    <row r="30" spans="2:13" ht="13.5" thickBot="1">
      <c r="B30" s="34" t="s">
        <v>45</v>
      </c>
      <c r="C30" s="131">
        <v>510141</v>
      </c>
      <c r="D30" s="64" t="s">
        <v>46</v>
      </c>
      <c r="E30" s="36">
        <v>3119</v>
      </c>
      <c r="F30" s="124">
        <v>3711.61</v>
      </c>
      <c r="G30" s="144">
        <v>3250</v>
      </c>
      <c r="H30" s="81">
        <f t="shared" si="0"/>
        <v>2651.15</v>
      </c>
      <c r="I30" s="81">
        <f t="shared" si="1"/>
        <v>3154.8685</v>
      </c>
      <c r="J30" s="81">
        <f t="shared" si="2"/>
        <v>2807.1</v>
      </c>
      <c r="K30" s="81">
        <f t="shared" si="3"/>
        <v>3340.4489999999996</v>
      </c>
      <c r="L30" s="117">
        <f t="shared" si="4"/>
        <v>2600</v>
      </c>
      <c r="M30" s="116" t="e">
        <f>#REF!*1.19</f>
        <v>#REF!</v>
      </c>
    </row>
    <row r="31" spans="4:13" ht="3.75" customHeight="1" thickBot="1">
      <c r="D31" s="63"/>
      <c r="F31" s="119"/>
      <c r="G31" s="145" t="s">
        <v>118</v>
      </c>
      <c r="H31" s="81">
        <f t="shared" si="0"/>
        <v>0</v>
      </c>
      <c r="I31" s="81">
        <f t="shared" si="1"/>
        <v>0</v>
      </c>
      <c r="J31" s="81">
        <f t="shared" si="2"/>
        <v>0</v>
      </c>
      <c r="K31" s="81">
        <f t="shared" si="3"/>
        <v>0</v>
      </c>
      <c r="L31" s="117" t="e">
        <f t="shared" si="4"/>
        <v>#VALUE!</v>
      </c>
      <c r="M31" s="116" t="e">
        <f>#REF!*1.19</f>
        <v>#REF!</v>
      </c>
    </row>
    <row r="32" spans="2:13" ht="15" thickBot="1">
      <c r="B32" s="43" t="s">
        <v>47</v>
      </c>
      <c r="C32" s="33">
        <v>510100</v>
      </c>
      <c r="D32" s="70" t="s">
        <v>136</v>
      </c>
      <c r="E32" s="39">
        <v>1850</v>
      </c>
      <c r="F32" s="120">
        <v>2201.5</v>
      </c>
      <c r="G32" s="149" t="s">
        <v>135</v>
      </c>
      <c r="H32" s="81">
        <f t="shared" si="0"/>
        <v>1572.5</v>
      </c>
      <c r="I32" s="81">
        <f t="shared" si="1"/>
        <v>1871.2749999999999</v>
      </c>
      <c r="J32" s="81">
        <f t="shared" si="2"/>
        <v>1665</v>
      </c>
      <c r="K32" s="81">
        <f t="shared" si="3"/>
        <v>1981.35</v>
      </c>
      <c r="L32" s="117" t="e">
        <f t="shared" si="4"/>
        <v>#VALUE!</v>
      </c>
      <c r="M32" s="116" t="e">
        <f>#REF!*1.19</f>
        <v>#REF!</v>
      </c>
    </row>
    <row r="33" spans="3:13" ht="13.5" thickBot="1">
      <c r="C33" s="38">
        <v>510063</v>
      </c>
      <c r="D33" s="62" t="s">
        <v>48</v>
      </c>
      <c r="E33" s="41">
        <v>3023</v>
      </c>
      <c r="F33" s="121">
        <v>3597.37</v>
      </c>
      <c r="G33" s="147">
        <v>3150</v>
      </c>
      <c r="H33" s="81">
        <f t="shared" si="0"/>
        <v>2569.5499999999997</v>
      </c>
      <c r="I33" s="81">
        <f t="shared" si="1"/>
        <v>3057.7644999999993</v>
      </c>
      <c r="J33" s="81">
        <f t="shared" si="2"/>
        <v>2720.7000000000003</v>
      </c>
      <c r="K33" s="81">
        <f t="shared" si="3"/>
        <v>3237.6330000000003</v>
      </c>
      <c r="L33" s="117">
        <f t="shared" si="4"/>
        <v>2520</v>
      </c>
      <c r="M33" s="116" t="e">
        <f>#REF!*1.19</f>
        <v>#REF!</v>
      </c>
    </row>
    <row r="34" spans="4:13" ht="3.75" customHeight="1" thickBot="1">
      <c r="D34" s="63"/>
      <c r="F34" s="119"/>
      <c r="G34" s="145" t="s">
        <v>118</v>
      </c>
      <c r="H34" s="81">
        <f t="shared" si="0"/>
        <v>0</v>
      </c>
      <c r="I34" s="81">
        <f t="shared" si="1"/>
        <v>0</v>
      </c>
      <c r="J34" s="81">
        <f t="shared" si="2"/>
        <v>0</v>
      </c>
      <c r="K34" s="81">
        <f t="shared" si="3"/>
        <v>0</v>
      </c>
      <c r="L34" s="117" t="e">
        <f t="shared" si="4"/>
        <v>#VALUE!</v>
      </c>
      <c r="M34" s="116" t="e">
        <f>#REF!*1.19</f>
        <v>#REF!</v>
      </c>
    </row>
    <row r="35" spans="1:13" ht="13.5" thickBot="1">
      <c r="A35" s="17" t="s">
        <v>49</v>
      </c>
      <c r="B35" s="43" t="s">
        <v>45</v>
      </c>
      <c r="C35" s="33">
        <v>510139</v>
      </c>
      <c r="D35" s="60" t="s">
        <v>50</v>
      </c>
      <c r="E35" s="39">
        <v>4117</v>
      </c>
      <c r="F35" s="120">
        <v>4899.23</v>
      </c>
      <c r="G35" s="146">
        <v>4290</v>
      </c>
      <c r="H35" s="81">
        <f t="shared" si="0"/>
        <v>3499.45</v>
      </c>
      <c r="I35" s="81">
        <f t="shared" si="1"/>
        <v>4164.345499999999</v>
      </c>
      <c r="J35" s="81">
        <f t="shared" si="2"/>
        <v>3705.3</v>
      </c>
      <c r="K35" s="81">
        <f t="shared" si="3"/>
        <v>4409.307</v>
      </c>
      <c r="L35" s="117">
        <f t="shared" si="4"/>
        <v>3432</v>
      </c>
      <c r="M35" s="116" t="e">
        <f>#REF!*1.19</f>
        <v>#REF!</v>
      </c>
    </row>
    <row r="36" spans="3:13" ht="12.75">
      <c r="C36" s="38">
        <v>510941</v>
      </c>
      <c r="D36" s="79" t="s">
        <v>51</v>
      </c>
      <c r="E36" s="9">
        <v>4115</v>
      </c>
      <c r="F36" s="123">
        <v>4896.85</v>
      </c>
      <c r="G36" s="150">
        <v>4290</v>
      </c>
      <c r="H36" s="81">
        <f t="shared" si="0"/>
        <v>3497.75</v>
      </c>
      <c r="I36" s="81">
        <f t="shared" si="1"/>
        <v>4162.3225</v>
      </c>
      <c r="J36" s="81">
        <f t="shared" si="2"/>
        <v>3703.5</v>
      </c>
      <c r="K36" s="81">
        <f t="shared" si="3"/>
        <v>4407.165</v>
      </c>
      <c r="L36" s="117">
        <f t="shared" si="4"/>
        <v>3432</v>
      </c>
      <c r="M36" s="116" t="e">
        <f>#REF!*1.19</f>
        <v>#REF!</v>
      </c>
    </row>
    <row r="37" spans="3:13" ht="12.75">
      <c r="C37" s="38">
        <v>509944</v>
      </c>
      <c r="D37" s="61" t="s">
        <v>52</v>
      </c>
      <c r="E37" s="9">
        <v>5837</v>
      </c>
      <c r="F37" s="123">
        <v>6946.03</v>
      </c>
      <c r="G37" s="150">
        <v>6080</v>
      </c>
      <c r="H37" s="81">
        <f t="shared" si="0"/>
        <v>4961.45</v>
      </c>
      <c r="I37" s="81">
        <f t="shared" si="1"/>
        <v>5904.125499999999</v>
      </c>
      <c r="J37" s="81">
        <f t="shared" si="2"/>
        <v>5253.3</v>
      </c>
      <c r="K37" s="81">
        <f t="shared" si="3"/>
        <v>6251.427</v>
      </c>
      <c r="L37" s="117">
        <f t="shared" si="4"/>
        <v>4864</v>
      </c>
      <c r="M37" s="116" t="e">
        <f>#REF!*1.19</f>
        <v>#REF!</v>
      </c>
    </row>
    <row r="38" spans="3:13" ht="12.75">
      <c r="C38" s="46">
        <v>514661</v>
      </c>
      <c r="D38" s="71" t="s">
        <v>53</v>
      </c>
      <c r="E38" s="9">
        <v>5659</v>
      </c>
      <c r="F38" s="123">
        <v>6734.21</v>
      </c>
      <c r="G38" s="150">
        <v>5895</v>
      </c>
      <c r="H38" s="81">
        <f t="shared" si="0"/>
        <v>4810.15</v>
      </c>
      <c r="I38" s="81">
        <f t="shared" si="1"/>
        <v>5724.0785</v>
      </c>
      <c r="J38" s="81">
        <f t="shared" si="2"/>
        <v>5093.1</v>
      </c>
      <c r="K38" s="81">
        <f t="shared" si="3"/>
        <v>6060.789</v>
      </c>
      <c r="L38" s="117">
        <f t="shared" si="4"/>
        <v>4716</v>
      </c>
      <c r="M38" s="116" t="e">
        <f>#REF!*1.19</f>
        <v>#REF!</v>
      </c>
    </row>
    <row r="39" spans="3:13" ht="13.5" thickBot="1">
      <c r="C39" s="46">
        <v>514662</v>
      </c>
      <c r="D39" s="72" t="s">
        <v>54</v>
      </c>
      <c r="E39" s="41">
        <v>5955</v>
      </c>
      <c r="F39" s="121">
        <v>7086.45</v>
      </c>
      <c r="G39" s="147">
        <v>6205</v>
      </c>
      <c r="H39" s="81">
        <f t="shared" si="0"/>
        <v>5061.75</v>
      </c>
      <c r="I39" s="81">
        <f t="shared" si="1"/>
        <v>6023.4825</v>
      </c>
      <c r="J39" s="81">
        <f t="shared" si="2"/>
        <v>5359.5</v>
      </c>
      <c r="K39" s="81">
        <f t="shared" si="3"/>
        <v>6377.804999999999</v>
      </c>
      <c r="L39" s="117">
        <f t="shared" si="4"/>
        <v>4964</v>
      </c>
      <c r="M39" s="116" t="e">
        <f>#REF!*1.19</f>
        <v>#REF!</v>
      </c>
    </row>
    <row r="40" spans="4:13" ht="3.75" customHeight="1" thickBot="1">
      <c r="D40" s="73"/>
      <c r="F40" s="119"/>
      <c r="G40" s="145" t="s">
        <v>118</v>
      </c>
      <c r="H40" s="81">
        <f t="shared" si="0"/>
        <v>0</v>
      </c>
      <c r="I40" s="81">
        <f t="shared" si="1"/>
        <v>0</v>
      </c>
      <c r="J40" s="81">
        <f t="shared" si="2"/>
        <v>0</v>
      </c>
      <c r="K40" s="81">
        <f t="shared" si="3"/>
        <v>0</v>
      </c>
      <c r="L40" s="117" t="e">
        <f t="shared" si="4"/>
        <v>#VALUE!</v>
      </c>
      <c r="M40" s="116" t="e">
        <f>#REF!*1.19</f>
        <v>#REF!</v>
      </c>
    </row>
    <row r="41" spans="2:13" ht="13.5" thickBot="1">
      <c r="B41" s="43" t="s">
        <v>47</v>
      </c>
      <c r="C41" s="33">
        <v>510138</v>
      </c>
      <c r="D41" s="60" t="s">
        <v>55</v>
      </c>
      <c r="E41" s="39">
        <v>4487</v>
      </c>
      <c r="F41" s="120">
        <v>5339.53</v>
      </c>
      <c r="G41" s="146">
        <v>4675</v>
      </c>
      <c r="H41" s="81">
        <f t="shared" si="0"/>
        <v>3813.95</v>
      </c>
      <c r="I41" s="81">
        <f t="shared" si="1"/>
        <v>4538.6005</v>
      </c>
      <c r="J41" s="81">
        <f t="shared" si="2"/>
        <v>4038.3</v>
      </c>
      <c r="K41" s="81">
        <f t="shared" si="3"/>
        <v>4805.577</v>
      </c>
      <c r="L41" s="117">
        <f t="shared" si="4"/>
        <v>3740</v>
      </c>
      <c r="M41" s="116" t="e">
        <f>#REF!*1.19</f>
        <v>#REF!</v>
      </c>
    </row>
    <row r="42" spans="3:13" ht="12.75">
      <c r="C42" s="38">
        <v>510212</v>
      </c>
      <c r="D42" s="61" t="s">
        <v>56</v>
      </c>
      <c r="E42" s="9">
        <v>4627</v>
      </c>
      <c r="F42" s="123">
        <v>5506.13</v>
      </c>
      <c r="G42" s="150">
        <v>4820</v>
      </c>
      <c r="H42" s="81">
        <f t="shared" si="0"/>
        <v>3932.95</v>
      </c>
      <c r="I42" s="81">
        <f t="shared" si="1"/>
        <v>4680.210499999999</v>
      </c>
      <c r="J42" s="81">
        <f t="shared" si="2"/>
        <v>4164.3</v>
      </c>
      <c r="K42" s="81">
        <f t="shared" si="3"/>
        <v>4955.517</v>
      </c>
      <c r="L42" s="117">
        <f t="shared" si="4"/>
        <v>3856</v>
      </c>
      <c r="M42" s="116" t="e">
        <f>#REF!*1.19</f>
        <v>#REF!</v>
      </c>
    </row>
    <row r="43" spans="3:13" ht="12.75">
      <c r="C43" s="38">
        <v>510117</v>
      </c>
      <c r="D43" s="61" t="s">
        <v>57</v>
      </c>
      <c r="E43" s="9">
        <v>4205</v>
      </c>
      <c r="F43" s="123">
        <v>5003.95</v>
      </c>
      <c r="G43" s="150">
        <v>4380</v>
      </c>
      <c r="H43" s="81">
        <f t="shared" si="0"/>
        <v>3574.25</v>
      </c>
      <c r="I43" s="81">
        <f t="shared" si="1"/>
        <v>4253.3575</v>
      </c>
      <c r="J43" s="81">
        <f t="shared" si="2"/>
        <v>3784.5</v>
      </c>
      <c r="K43" s="81">
        <f t="shared" si="3"/>
        <v>4503.554999999999</v>
      </c>
      <c r="L43" s="117">
        <f t="shared" si="4"/>
        <v>3504</v>
      </c>
      <c r="M43" s="116" t="e">
        <f>#REF!*1.19</f>
        <v>#REF!</v>
      </c>
    </row>
    <row r="44" spans="3:13" ht="13.5" thickBot="1">
      <c r="C44" s="38">
        <v>510215</v>
      </c>
      <c r="D44" s="62" t="s">
        <v>58</v>
      </c>
      <c r="E44" s="41">
        <v>4760</v>
      </c>
      <c r="F44" s="121">
        <v>5664.4</v>
      </c>
      <c r="G44" s="147">
        <v>4960</v>
      </c>
      <c r="H44" s="81">
        <f t="shared" si="0"/>
        <v>4046</v>
      </c>
      <c r="I44" s="81">
        <f t="shared" si="1"/>
        <v>4814.74</v>
      </c>
      <c r="J44" s="81">
        <f t="shared" si="2"/>
        <v>4284</v>
      </c>
      <c r="K44" s="81">
        <f t="shared" si="3"/>
        <v>5097.96</v>
      </c>
      <c r="L44" s="117">
        <f t="shared" si="4"/>
        <v>3968</v>
      </c>
      <c r="M44" s="116" t="e">
        <f>#REF!*1.19</f>
        <v>#REF!</v>
      </c>
    </row>
    <row r="45" spans="4:13" ht="3.75" customHeight="1" thickBot="1">
      <c r="D45" s="63"/>
      <c r="F45" s="119"/>
      <c r="G45" s="145" t="s">
        <v>118</v>
      </c>
      <c r="H45" s="81">
        <f t="shared" si="0"/>
        <v>0</v>
      </c>
      <c r="I45" s="81">
        <f t="shared" si="1"/>
        <v>0</v>
      </c>
      <c r="J45" s="81">
        <f t="shared" si="2"/>
        <v>0</v>
      </c>
      <c r="K45" s="81">
        <f t="shared" si="3"/>
        <v>0</v>
      </c>
      <c r="L45" s="117" t="e">
        <f t="shared" si="4"/>
        <v>#VALUE!</v>
      </c>
      <c r="M45" s="116" t="e">
        <f>#REF!*1.19</f>
        <v>#REF!</v>
      </c>
    </row>
    <row r="46" spans="2:13" ht="13.5" thickBot="1">
      <c r="B46" s="43" t="s">
        <v>59</v>
      </c>
      <c r="C46" s="49">
        <v>513263</v>
      </c>
      <c r="D46" s="74" t="s">
        <v>60</v>
      </c>
      <c r="E46" s="47">
        <v>4027</v>
      </c>
      <c r="F46" s="125">
        <v>4792.13</v>
      </c>
      <c r="G46" s="146">
        <v>4195</v>
      </c>
      <c r="H46" s="81">
        <f t="shared" si="0"/>
        <v>3422.95</v>
      </c>
      <c r="I46" s="81">
        <f t="shared" si="1"/>
        <v>4073.3104999999996</v>
      </c>
      <c r="J46" s="81">
        <f t="shared" si="2"/>
        <v>3624.3</v>
      </c>
      <c r="K46" s="81">
        <f t="shared" si="3"/>
        <v>4312.917</v>
      </c>
      <c r="L46" s="117">
        <f t="shared" si="4"/>
        <v>3356</v>
      </c>
      <c r="M46" s="116" t="e">
        <f>#REF!*1.19</f>
        <v>#REF!</v>
      </c>
    </row>
    <row r="47" spans="3:13" ht="12.75">
      <c r="C47" s="46">
        <v>513262</v>
      </c>
      <c r="D47" s="71" t="s">
        <v>61</v>
      </c>
      <c r="E47" s="18">
        <v>4693</v>
      </c>
      <c r="F47" s="126">
        <v>5584.67</v>
      </c>
      <c r="G47" s="150">
        <v>4890</v>
      </c>
      <c r="H47" s="81">
        <f t="shared" si="0"/>
        <v>3989.0499999999997</v>
      </c>
      <c r="I47" s="81">
        <f t="shared" si="1"/>
        <v>4746.969499999999</v>
      </c>
      <c r="J47" s="81">
        <f t="shared" si="2"/>
        <v>4223.7</v>
      </c>
      <c r="K47" s="81">
        <f t="shared" si="3"/>
        <v>5026.2029999999995</v>
      </c>
      <c r="L47" s="117">
        <f t="shared" si="4"/>
        <v>3912</v>
      </c>
      <c r="M47" s="116" t="e">
        <f>#REF!*1.19</f>
        <v>#REF!</v>
      </c>
    </row>
    <row r="48" spans="3:13" ht="12.75">
      <c r="C48" s="46">
        <v>513042</v>
      </c>
      <c r="D48" s="71" t="s">
        <v>62</v>
      </c>
      <c r="E48" s="18">
        <v>5087</v>
      </c>
      <c r="F48" s="126">
        <v>6053.53</v>
      </c>
      <c r="G48" s="150">
        <v>5300</v>
      </c>
      <c r="H48" s="81">
        <f t="shared" si="0"/>
        <v>4323.95</v>
      </c>
      <c r="I48" s="81">
        <f t="shared" si="1"/>
        <v>5145.500499999999</v>
      </c>
      <c r="J48" s="81">
        <f t="shared" si="2"/>
        <v>4578.3</v>
      </c>
      <c r="K48" s="81">
        <f t="shared" si="3"/>
        <v>5448.177</v>
      </c>
      <c r="L48" s="117">
        <f t="shared" si="4"/>
        <v>4240</v>
      </c>
      <c r="M48" s="116" t="e">
        <f>#REF!*1.19</f>
        <v>#REF!</v>
      </c>
    </row>
    <row r="49" spans="3:13" ht="13.5" thickBot="1">
      <c r="C49" s="46">
        <v>513041</v>
      </c>
      <c r="D49" s="72" t="s">
        <v>63</v>
      </c>
      <c r="E49" s="48">
        <v>5697</v>
      </c>
      <c r="F49" s="127">
        <v>6779.43</v>
      </c>
      <c r="G49" s="147">
        <v>5935</v>
      </c>
      <c r="H49" s="81">
        <f t="shared" si="0"/>
        <v>4842.45</v>
      </c>
      <c r="I49" s="81">
        <f t="shared" si="1"/>
        <v>5762.5154999999995</v>
      </c>
      <c r="J49" s="81">
        <f t="shared" si="2"/>
        <v>5127.3</v>
      </c>
      <c r="K49" s="81">
        <f t="shared" si="3"/>
        <v>6101.487</v>
      </c>
      <c r="L49" s="117">
        <f t="shared" si="4"/>
        <v>4748</v>
      </c>
      <c r="M49" s="116" t="e">
        <f>#REF!*1.19</f>
        <v>#REF!</v>
      </c>
    </row>
    <row r="50" spans="4:13" ht="3.75" customHeight="1" thickBot="1">
      <c r="D50" s="73"/>
      <c r="F50" s="119"/>
      <c r="G50" s="145" t="s">
        <v>118</v>
      </c>
      <c r="H50" s="81">
        <f t="shared" si="0"/>
        <v>0</v>
      </c>
      <c r="I50" s="81">
        <f t="shared" si="1"/>
        <v>0</v>
      </c>
      <c r="J50" s="81">
        <f t="shared" si="2"/>
        <v>0</v>
      </c>
      <c r="K50" s="81">
        <f t="shared" si="3"/>
        <v>0</v>
      </c>
      <c r="L50" s="117" t="e">
        <f t="shared" si="4"/>
        <v>#VALUE!</v>
      </c>
      <c r="M50" s="116" t="e">
        <f>#REF!*1.19</f>
        <v>#REF!</v>
      </c>
    </row>
    <row r="51" spans="2:13" ht="13.5" thickBot="1">
      <c r="B51" s="43" t="s">
        <v>64</v>
      </c>
      <c r="C51" s="49">
        <v>515322</v>
      </c>
      <c r="D51" s="75" t="s">
        <v>65</v>
      </c>
      <c r="E51" s="50">
        <v>3641</v>
      </c>
      <c r="F51" s="128">
        <v>4332.79</v>
      </c>
      <c r="G51" s="144">
        <v>3795</v>
      </c>
      <c r="H51" s="81">
        <f t="shared" si="0"/>
        <v>3094.85</v>
      </c>
      <c r="I51" s="81">
        <f t="shared" si="1"/>
        <v>3682.8714999999997</v>
      </c>
      <c r="J51" s="81">
        <f t="shared" si="2"/>
        <v>3276.9</v>
      </c>
      <c r="K51" s="81">
        <f t="shared" si="3"/>
        <v>3899.511</v>
      </c>
      <c r="L51" s="117">
        <f t="shared" si="4"/>
        <v>3036</v>
      </c>
      <c r="M51" s="116" t="e">
        <f>#REF!*1.19</f>
        <v>#REF!</v>
      </c>
    </row>
    <row r="52" spans="4:13" ht="3.75" customHeight="1" thickBot="1">
      <c r="D52" s="73"/>
      <c r="F52" s="119"/>
      <c r="G52" s="145" t="s">
        <v>118</v>
      </c>
      <c r="H52" s="81">
        <f t="shared" si="0"/>
        <v>0</v>
      </c>
      <c r="I52" s="81">
        <f t="shared" si="1"/>
        <v>0</v>
      </c>
      <c r="J52" s="81">
        <f t="shared" si="2"/>
        <v>0</v>
      </c>
      <c r="K52" s="81">
        <f t="shared" si="3"/>
        <v>0</v>
      </c>
      <c r="L52" s="117" t="e">
        <f t="shared" si="4"/>
        <v>#VALUE!</v>
      </c>
      <c r="M52" s="116" t="e">
        <f>#REF!*1.19</f>
        <v>#REF!</v>
      </c>
    </row>
    <row r="53" spans="1:13" ht="13.5" thickBot="1">
      <c r="A53" s="17" t="s">
        <v>66</v>
      </c>
      <c r="B53" s="43" t="s">
        <v>59</v>
      </c>
      <c r="C53" s="33">
        <v>509888</v>
      </c>
      <c r="D53" s="60" t="s">
        <v>67</v>
      </c>
      <c r="E53" s="39">
        <v>4762</v>
      </c>
      <c r="F53" s="120">
        <v>5666.78</v>
      </c>
      <c r="G53" s="146">
        <v>4960</v>
      </c>
      <c r="H53" s="81">
        <f t="shared" si="0"/>
        <v>4047.7</v>
      </c>
      <c r="I53" s="81">
        <f t="shared" si="1"/>
        <v>4816.763</v>
      </c>
      <c r="J53" s="81">
        <f t="shared" si="2"/>
        <v>4285.8</v>
      </c>
      <c r="K53" s="81">
        <f t="shared" si="3"/>
        <v>5100.102</v>
      </c>
      <c r="L53" s="117">
        <f t="shared" si="4"/>
        <v>3968</v>
      </c>
      <c r="M53" s="116" t="e">
        <f>#REF!*1.19</f>
        <v>#REF!</v>
      </c>
    </row>
    <row r="54" spans="3:13" ht="12.75">
      <c r="C54" s="38">
        <v>509873</v>
      </c>
      <c r="D54" s="61" t="s">
        <v>68</v>
      </c>
      <c r="E54" s="9">
        <v>5059</v>
      </c>
      <c r="F54" s="123">
        <v>6020.21</v>
      </c>
      <c r="G54" s="150">
        <v>5270</v>
      </c>
      <c r="H54" s="81">
        <f t="shared" si="0"/>
        <v>4300.15</v>
      </c>
      <c r="I54" s="81">
        <f t="shared" si="1"/>
        <v>5117.178499999999</v>
      </c>
      <c r="J54" s="81">
        <f t="shared" si="2"/>
        <v>4553.1</v>
      </c>
      <c r="K54" s="81">
        <f t="shared" si="3"/>
        <v>5418.189</v>
      </c>
      <c r="L54" s="117">
        <f t="shared" si="4"/>
        <v>4216</v>
      </c>
      <c r="M54" s="116" t="e">
        <f>#REF!*1.19</f>
        <v>#REF!</v>
      </c>
    </row>
    <row r="55" spans="3:13" ht="13.5" thickBot="1">
      <c r="C55" s="38">
        <v>509896</v>
      </c>
      <c r="D55" s="62" t="s">
        <v>69</v>
      </c>
      <c r="E55" s="41">
        <v>5177</v>
      </c>
      <c r="F55" s="121">
        <v>6160.63</v>
      </c>
      <c r="G55" s="147">
        <v>5390</v>
      </c>
      <c r="H55" s="81">
        <f t="shared" si="0"/>
        <v>4400.45</v>
      </c>
      <c r="I55" s="81">
        <f t="shared" si="1"/>
        <v>5236.5355</v>
      </c>
      <c r="J55" s="81">
        <f t="shared" si="2"/>
        <v>4659.3</v>
      </c>
      <c r="K55" s="81">
        <f t="shared" si="3"/>
        <v>5544.567</v>
      </c>
      <c r="L55" s="117">
        <f t="shared" si="4"/>
        <v>4312</v>
      </c>
      <c r="M55" s="116" t="e">
        <f>#REF!*1.19</f>
        <v>#REF!</v>
      </c>
    </row>
    <row r="56" spans="4:13" ht="3.75" customHeight="1" thickBot="1">
      <c r="D56" s="63"/>
      <c r="F56" s="119"/>
      <c r="G56" s="145" t="s">
        <v>118</v>
      </c>
      <c r="H56" s="81">
        <f t="shared" si="0"/>
        <v>0</v>
      </c>
      <c r="I56" s="81">
        <f t="shared" si="1"/>
        <v>0</v>
      </c>
      <c r="J56" s="81">
        <f t="shared" si="2"/>
        <v>0</v>
      </c>
      <c r="K56" s="81">
        <f t="shared" si="3"/>
        <v>0</v>
      </c>
      <c r="L56" s="117" t="e">
        <f t="shared" si="4"/>
        <v>#VALUE!</v>
      </c>
      <c r="M56" s="116" t="e">
        <f>#REF!*1.19</f>
        <v>#REF!</v>
      </c>
    </row>
    <row r="57" spans="2:13" ht="13.5" thickBot="1">
      <c r="B57" s="43" t="s">
        <v>64</v>
      </c>
      <c r="C57" s="49">
        <v>513584</v>
      </c>
      <c r="D57" s="74" t="s">
        <v>70</v>
      </c>
      <c r="E57" s="47">
        <v>5312</v>
      </c>
      <c r="F57" s="125">
        <v>6321.28</v>
      </c>
      <c r="G57" s="146">
        <v>5535</v>
      </c>
      <c r="H57" s="81">
        <f t="shared" si="0"/>
        <v>4515.2</v>
      </c>
      <c r="I57" s="81">
        <f t="shared" si="1"/>
        <v>5373.088</v>
      </c>
      <c r="J57" s="81">
        <f t="shared" si="2"/>
        <v>4780.8</v>
      </c>
      <c r="K57" s="81">
        <f t="shared" si="3"/>
        <v>5689.152</v>
      </c>
      <c r="L57" s="117">
        <f t="shared" si="4"/>
        <v>4428</v>
      </c>
      <c r="M57" s="116" t="e">
        <f>#REF!*1.19</f>
        <v>#REF!</v>
      </c>
    </row>
    <row r="58" spans="3:13" ht="13.5" thickBot="1">
      <c r="C58" s="38">
        <v>509889</v>
      </c>
      <c r="D58" s="62" t="s">
        <v>71</v>
      </c>
      <c r="E58" s="41">
        <v>5236</v>
      </c>
      <c r="F58" s="121">
        <v>6230.84</v>
      </c>
      <c r="G58" s="147">
        <v>5455</v>
      </c>
      <c r="H58" s="81">
        <f t="shared" si="0"/>
        <v>4450.599999999999</v>
      </c>
      <c r="I58" s="81">
        <f t="shared" si="1"/>
        <v>5296.213999999999</v>
      </c>
      <c r="J58" s="81">
        <f t="shared" si="2"/>
        <v>4712.400000000001</v>
      </c>
      <c r="K58" s="81">
        <f t="shared" si="3"/>
        <v>5607.756</v>
      </c>
      <c r="L58" s="117">
        <f t="shared" si="4"/>
        <v>4364</v>
      </c>
      <c r="M58" s="116" t="e">
        <f>#REF!*1.19</f>
        <v>#REF!</v>
      </c>
    </row>
    <row r="59" spans="2:7" ht="18">
      <c r="B59" s="133" t="s">
        <v>132</v>
      </c>
      <c r="C59" s="3"/>
      <c r="D59" s="78" t="s">
        <v>133</v>
      </c>
      <c r="E59" s="6"/>
      <c r="F59" s="4"/>
      <c r="G59" s="82" t="s">
        <v>3</v>
      </c>
    </row>
    <row r="60" spans="2:6" ht="15">
      <c r="B60" s="93"/>
      <c r="C60" s="2"/>
      <c r="D60" s="104"/>
      <c r="E60" s="31"/>
      <c r="F60" s="105"/>
    </row>
    <row r="61" spans="1:7" ht="15">
      <c r="A61" s="106"/>
      <c r="B61" s="94"/>
      <c r="C61" s="95"/>
      <c r="D61" s="104"/>
      <c r="E61" s="31"/>
      <c r="F61" s="107"/>
      <c r="G61" s="108"/>
    </row>
    <row r="62" spans="1:7" ht="15">
      <c r="A62" s="106"/>
      <c r="B62" s="51"/>
      <c r="C62" s="52"/>
      <c r="D62" s="77"/>
      <c r="E62" s="11"/>
      <c r="F62" s="20"/>
      <c r="G62" s="108"/>
    </row>
    <row r="63" spans="2:6" ht="15">
      <c r="B63" s="51"/>
      <c r="C63" s="52"/>
      <c r="D63" s="77"/>
      <c r="E63" s="11"/>
      <c r="F63" s="20"/>
    </row>
    <row r="64" spans="2:6" ht="15">
      <c r="B64" s="19"/>
      <c r="C64" s="15"/>
      <c r="D64" s="77"/>
      <c r="E64" s="11"/>
      <c r="F64" s="20"/>
    </row>
  </sheetData>
  <mergeCells count="3">
    <mergeCell ref="G7:G12"/>
    <mergeCell ref="D6:G6"/>
    <mergeCell ref="F7:F12"/>
  </mergeCells>
  <printOptions/>
  <pageMargins left="1.55" right="0.35" top="0.2" bottom="0.67" header="0.14" footer="0.06"/>
  <pageSetup horizontalDpi="300" verticalDpi="300" orientation="portrait" paperSize="9" r:id="rId2"/>
  <headerFooter alignWithMargins="0">
    <oddHeader>&amp;R&amp;"Arial CE,Tučné"&amp;36LETO
2005</oddHeader>
    <oddFooter>&amp;L&amp;"Arial CE,Tučná kurzíva"&amp;8RODUX, s.r.o.
Vajanského 57, Prešov&amp;C&amp;"Arial CE,Kurzíva"&amp;9 051 - 7710 301
051 - 7481 135
0903 788 114, 0910 930 558
mail: rodux@zoznam.sk&amp;Rceny sú platné od 15.1.2005
zmena ceny vyhradená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45" sqref="D45"/>
    </sheetView>
  </sheetViews>
  <sheetFormatPr defaultColWidth="9.00390625" defaultRowHeight="12.75"/>
  <cols>
    <col min="1" max="1" width="9.75390625" style="19" customWidth="1"/>
    <col min="2" max="2" width="4.75390625" style="15" customWidth="1"/>
    <col min="3" max="3" width="7.75390625" style="0" hidden="1" customWidth="1"/>
    <col min="4" max="4" width="39.875" style="59" customWidth="1"/>
    <col min="5" max="5" width="9.75390625" style="0" hidden="1" customWidth="1"/>
    <col min="6" max="6" width="9.625" style="119" customWidth="1"/>
    <col min="7" max="7" width="1.37890625" style="24" customWidth="1"/>
    <col min="8" max="8" width="12.25390625" style="83" customWidth="1"/>
  </cols>
  <sheetData>
    <row r="1" spans="6:8" ht="12.75">
      <c r="F1" s="163" t="s">
        <v>119</v>
      </c>
      <c r="H1" s="170" t="s">
        <v>140</v>
      </c>
    </row>
    <row r="2" spans="6:8" ht="12.75">
      <c r="F2" s="173"/>
      <c r="H2" s="171"/>
    </row>
    <row r="3" spans="1:8" ht="24.75">
      <c r="A3" s="58" t="s">
        <v>72</v>
      </c>
      <c r="F3" s="173"/>
      <c r="H3" s="171"/>
    </row>
    <row r="4" spans="5:8" ht="12.75">
      <c r="E4" s="6" t="s">
        <v>1</v>
      </c>
      <c r="F4" s="173"/>
      <c r="H4" s="171"/>
    </row>
    <row r="5" spans="5:8" ht="13.5" thickBot="1">
      <c r="E5" s="6" t="s">
        <v>2</v>
      </c>
      <c r="F5" s="174"/>
      <c r="H5" s="172"/>
    </row>
    <row r="6" spans="1:8" ht="13.5" customHeight="1" thickBot="1">
      <c r="A6" s="55" t="s">
        <v>21</v>
      </c>
      <c r="B6" s="43"/>
      <c r="C6" s="32">
        <v>551777</v>
      </c>
      <c r="D6" s="60" t="s">
        <v>73</v>
      </c>
      <c r="E6" s="39">
        <v>2682</v>
      </c>
      <c r="F6" s="120">
        <v>3191.58</v>
      </c>
      <c r="G6" s="40">
        <v>2600</v>
      </c>
      <c r="H6" s="151">
        <v>2795</v>
      </c>
    </row>
    <row r="7" spans="3:8" ht="13.5" customHeight="1">
      <c r="C7" s="54">
        <v>551778</v>
      </c>
      <c r="D7" s="61" t="s">
        <v>74</v>
      </c>
      <c r="E7" s="9">
        <v>2415</v>
      </c>
      <c r="F7" s="123">
        <v>2873.85</v>
      </c>
      <c r="G7" s="45">
        <v>2340</v>
      </c>
      <c r="H7" s="152">
        <v>2515</v>
      </c>
    </row>
    <row r="8" spans="3:8" ht="13.5" customHeight="1">
      <c r="C8" s="54">
        <v>551866</v>
      </c>
      <c r="D8" s="61" t="s">
        <v>75</v>
      </c>
      <c r="E8" s="9">
        <v>2415</v>
      </c>
      <c r="F8" s="123">
        <v>2873.85</v>
      </c>
      <c r="G8" s="45">
        <v>2340</v>
      </c>
      <c r="H8" s="152">
        <v>2515</v>
      </c>
    </row>
    <row r="9" spans="3:8" ht="13.5" customHeight="1">
      <c r="C9" s="54">
        <v>551779</v>
      </c>
      <c r="D9" s="61" t="s">
        <v>76</v>
      </c>
      <c r="E9" s="9">
        <v>2925</v>
      </c>
      <c r="F9" s="123">
        <v>3480.75</v>
      </c>
      <c r="G9" s="45">
        <v>2840</v>
      </c>
      <c r="H9" s="152">
        <v>3050</v>
      </c>
    </row>
    <row r="10" spans="3:8" ht="13.5" customHeight="1">
      <c r="C10" s="54">
        <v>553996</v>
      </c>
      <c r="D10" s="61" t="s">
        <v>77</v>
      </c>
      <c r="E10" s="9">
        <v>3238</v>
      </c>
      <c r="F10" s="123">
        <v>3853.22</v>
      </c>
      <c r="G10" s="45">
        <v>3140</v>
      </c>
      <c r="H10" s="152">
        <v>3375</v>
      </c>
    </row>
    <row r="11" spans="3:8" ht="13.5" customHeight="1" thickBot="1">
      <c r="C11" s="54">
        <v>554017</v>
      </c>
      <c r="D11" s="62" t="s">
        <v>78</v>
      </c>
      <c r="E11" s="41">
        <v>3460</v>
      </c>
      <c r="F11" s="121">
        <v>4117.4</v>
      </c>
      <c r="G11" s="42">
        <v>3360</v>
      </c>
      <c r="H11" s="153">
        <v>3605</v>
      </c>
    </row>
    <row r="12" spans="4:8" ht="12.75" customHeight="1" thickBot="1">
      <c r="D12" s="63"/>
      <c r="H12" s="154"/>
    </row>
    <row r="13" spans="2:8" ht="13.5" customHeight="1" thickBot="1">
      <c r="B13" s="43" t="s">
        <v>79</v>
      </c>
      <c r="C13" s="32">
        <v>551867</v>
      </c>
      <c r="D13" s="64" t="s">
        <v>80</v>
      </c>
      <c r="E13" s="36">
        <v>2631</v>
      </c>
      <c r="F13" s="124">
        <v>3130.89</v>
      </c>
      <c r="G13" s="37">
        <v>2550</v>
      </c>
      <c r="H13" s="155">
        <v>2740</v>
      </c>
    </row>
    <row r="14" spans="4:8" ht="12.75" customHeight="1">
      <c r="D14" s="63"/>
      <c r="H14" s="156"/>
    </row>
    <row r="15" spans="4:8" ht="12.75" customHeight="1" thickBot="1">
      <c r="D15" s="63"/>
      <c r="H15" s="157"/>
    </row>
    <row r="16" spans="1:8" ht="13.5" customHeight="1" thickBot="1">
      <c r="A16" s="55" t="s">
        <v>29</v>
      </c>
      <c r="B16" s="43" t="s">
        <v>14</v>
      </c>
      <c r="C16" s="32">
        <v>552817</v>
      </c>
      <c r="D16" s="60" t="s">
        <v>81</v>
      </c>
      <c r="E16" s="39">
        <v>3110</v>
      </c>
      <c r="F16" s="120">
        <v>3700.9</v>
      </c>
      <c r="G16" s="40">
        <v>3020</v>
      </c>
      <c r="H16" s="151">
        <v>3240</v>
      </c>
    </row>
    <row r="17" spans="3:8" ht="13.5" customHeight="1">
      <c r="C17" s="54">
        <v>552818</v>
      </c>
      <c r="D17" s="61" t="s">
        <v>82</v>
      </c>
      <c r="E17" s="9">
        <v>3610</v>
      </c>
      <c r="F17" s="123">
        <v>4295.9</v>
      </c>
      <c r="G17" s="45">
        <v>3500</v>
      </c>
      <c r="H17" s="152">
        <v>3760</v>
      </c>
    </row>
    <row r="18" spans="3:8" ht="13.5" customHeight="1" thickBot="1">
      <c r="C18" s="54">
        <v>552819</v>
      </c>
      <c r="D18" s="62" t="s">
        <v>83</v>
      </c>
      <c r="E18" s="41">
        <v>3766</v>
      </c>
      <c r="F18" s="121">
        <v>4481.54</v>
      </c>
      <c r="G18" s="42">
        <v>3660</v>
      </c>
      <c r="H18" s="153">
        <v>3925</v>
      </c>
    </row>
    <row r="19" spans="4:8" ht="12.75" customHeight="1">
      <c r="D19" s="63"/>
      <c r="H19" s="156"/>
    </row>
    <row r="20" spans="4:8" ht="12.75" customHeight="1" thickBot="1">
      <c r="D20" s="63"/>
      <c r="H20" s="157"/>
    </row>
    <row r="21" spans="1:8" ht="13.5" customHeight="1" thickBot="1">
      <c r="A21" s="55" t="s">
        <v>49</v>
      </c>
      <c r="B21" s="43"/>
      <c r="C21" s="32">
        <v>552572</v>
      </c>
      <c r="D21" s="60" t="s">
        <v>84</v>
      </c>
      <c r="E21" s="39">
        <v>3575</v>
      </c>
      <c r="F21" s="120">
        <v>4254.25</v>
      </c>
      <c r="G21" s="40">
        <v>3470</v>
      </c>
      <c r="H21" s="151">
        <v>3725</v>
      </c>
    </row>
    <row r="22" spans="3:8" ht="13.5" customHeight="1">
      <c r="C22" s="54">
        <v>552571</v>
      </c>
      <c r="D22" s="61" t="s">
        <v>85</v>
      </c>
      <c r="E22" s="9">
        <v>3575</v>
      </c>
      <c r="F22" s="123">
        <v>4254.25</v>
      </c>
      <c r="G22" s="45">
        <v>3470</v>
      </c>
      <c r="H22" s="152">
        <v>3725</v>
      </c>
    </row>
    <row r="23" spans="3:8" ht="13.5" customHeight="1" thickBot="1">
      <c r="C23" s="54">
        <v>551787</v>
      </c>
      <c r="D23" s="62" t="s">
        <v>86</v>
      </c>
      <c r="E23" s="41">
        <v>4270</v>
      </c>
      <c r="F23" s="121">
        <v>5081.3</v>
      </c>
      <c r="G23" s="42">
        <v>4140</v>
      </c>
      <c r="H23" s="153">
        <v>4450</v>
      </c>
    </row>
    <row r="24" spans="4:8" ht="12.75" customHeight="1" thickBot="1">
      <c r="D24" s="63"/>
      <c r="H24" s="154"/>
    </row>
    <row r="25" spans="2:8" ht="13.5" customHeight="1" thickBot="1">
      <c r="B25" s="43" t="s">
        <v>79</v>
      </c>
      <c r="C25" s="32">
        <v>555313</v>
      </c>
      <c r="D25" s="60" t="s">
        <v>87</v>
      </c>
      <c r="E25" s="39">
        <v>3049</v>
      </c>
      <c r="F25" s="120">
        <v>3628.31</v>
      </c>
      <c r="G25" s="40">
        <v>2960</v>
      </c>
      <c r="H25" s="151">
        <v>3175</v>
      </c>
    </row>
    <row r="26" spans="3:8" ht="13.5" customHeight="1">
      <c r="C26" s="54">
        <v>555327</v>
      </c>
      <c r="D26" s="61" t="s">
        <v>88</v>
      </c>
      <c r="E26" s="9">
        <v>3339</v>
      </c>
      <c r="F26" s="123">
        <v>3973.41</v>
      </c>
      <c r="G26" s="45">
        <v>3240</v>
      </c>
      <c r="H26" s="152">
        <v>3480</v>
      </c>
    </row>
    <row r="27" spans="3:8" ht="13.5" customHeight="1">
      <c r="C27" s="54">
        <v>555293</v>
      </c>
      <c r="D27" s="61" t="s">
        <v>89</v>
      </c>
      <c r="E27" s="9">
        <v>3490</v>
      </c>
      <c r="F27" s="123">
        <v>4153.1</v>
      </c>
      <c r="G27" s="45">
        <v>3390</v>
      </c>
      <c r="H27" s="152">
        <v>3635</v>
      </c>
    </row>
    <row r="28" spans="3:8" ht="13.5" customHeight="1">
      <c r="C28" s="54">
        <v>555314</v>
      </c>
      <c r="D28" s="61" t="s">
        <v>90</v>
      </c>
      <c r="E28" s="9">
        <v>3784</v>
      </c>
      <c r="F28" s="123">
        <v>4502.96</v>
      </c>
      <c r="G28" s="45">
        <v>3670</v>
      </c>
      <c r="H28" s="152">
        <v>3940</v>
      </c>
    </row>
    <row r="29" spans="3:8" ht="13.5" customHeight="1">
      <c r="C29" s="54">
        <v>555418</v>
      </c>
      <c r="D29" s="61" t="s">
        <v>91</v>
      </c>
      <c r="E29" s="9">
        <v>4017</v>
      </c>
      <c r="F29" s="123">
        <v>4780.23</v>
      </c>
      <c r="G29" s="45">
        <v>3900</v>
      </c>
      <c r="H29" s="152">
        <v>4185</v>
      </c>
    </row>
    <row r="30" spans="3:8" ht="13.5" customHeight="1" thickBot="1">
      <c r="C30" s="54">
        <v>552149</v>
      </c>
      <c r="D30" s="62" t="s">
        <v>92</v>
      </c>
      <c r="E30" s="41">
        <v>4611</v>
      </c>
      <c r="F30" s="121">
        <v>5487.09</v>
      </c>
      <c r="G30" s="42">
        <v>4470</v>
      </c>
      <c r="H30" s="153">
        <v>4805</v>
      </c>
    </row>
    <row r="31" spans="3:8" ht="15">
      <c r="C31" s="10"/>
      <c r="D31" s="65"/>
      <c r="E31" s="20"/>
      <c r="F31" s="129"/>
      <c r="H31" s="83" t="s">
        <v>141</v>
      </c>
    </row>
    <row r="32" spans="1:7" ht="15">
      <c r="A32" s="93"/>
      <c r="B32" s="2"/>
      <c r="C32" s="30"/>
      <c r="D32" s="110"/>
      <c r="E32" s="28"/>
      <c r="F32" s="130"/>
      <c r="G32" s="29"/>
    </row>
    <row r="33" spans="1:8" ht="15">
      <c r="A33" s="94"/>
      <c r="B33" s="95"/>
      <c r="C33" s="30"/>
      <c r="D33" s="110"/>
      <c r="E33" s="111"/>
      <c r="F33" s="130"/>
      <c r="G33" s="112"/>
      <c r="H33" s="113"/>
    </row>
    <row r="34" spans="1:8" ht="15">
      <c r="A34" s="94"/>
      <c r="B34" s="95"/>
      <c r="C34" s="30"/>
      <c r="D34" s="110"/>
      <c r="E34" s="111"/>
      <c r="F34" s="130"/>
      <c r="G34" s="112"/>
      <c r="H34" s="113"/>
    </row>
    <row r="35" spans="1:8" ht="15">
      <c r="A35" s="94"/>
      <c r="B35" s="95"/>
      <c r="C35" s="30"/>
      <c r="D35" s="110"/>
      <c r="E35" s="111"/>
      <c r="F35" s="130"/>
      <c r="G35" s="112"/>
      <c r="H35" s="113"/>
    </row>
    <row r="36" spans="1:8" ht="15">
      <c r="A36" s="94"/>
      <c r="B36" s="95"/>
      <c r="C36" s="30"/>
      <c r="D36" s="110"/>
      <c r="E36" s="111"/>
      <c r="F36" s="130"/>
      <c r="G36" s="112"/>
      <c r="H36" s="113"/>
    </row>
    <row r="38" spans="1:5" ht="15">
      <c r="A38" s="21"/>
      <c r="C38" s="21"/>
      <c r="D38" s="66"/>
      <c r="E38" s="21"/>
    </row>
    <row r="45" spans="1:2" ht="15">
      <c r="A45" s="168"/>
      <c r="B45" s="169"/>
    </row>
    <row r="49" spans="1:3" ht="15">
      <c r="A49" s="22"/>
      <c r="C49" s="23"/>
    </row>
    <row r="50" spans="3:4" ht="15">
      <c r="C50" s="23"/>
      <c r="D50" s="67" t="s">
        <v>93</v>
      </c>
    </row>
    <row r="58" spans="1:3" ht="15">
      <c r="A58" s="22"/>
      <c r="C58" s="23"/>
    </row>
  </sheetData>
  <mergeCells count="3">
    <mergeCell ref="A45:B45"/>
    <mergeCell ref="H1:H5"/>
    <mergeCell ref="F1:F5"/>
  </mergeCells>
  <printOptions/>
  <pageMargins left="1.3" right="0.47" top="1.26" bottom="1" header="0.15" footer="0.4921259845"/>
  <pageSetup horizontalDpi="300" verticalDpi="300" orientation="portrait" paperSize="9" r:id="rId2"/>
  <headerFooter alignWithMargins="0">
    <oddHeader>&amp;R&amp;"Arial CE,Tučné"&amp;36LETO
2005</oddHeader>
    <oddFooter>&amp;L&amp;"Arial CE,Tučná kurzíva"&amp;8RODUX,s.r.o.
Vajanského 57, Prešov&amp;C&amp;"Arial CE,Kurzíva"&amp;8 051 - 7710 301
051 - 7481 135
0903 788 114, 0910 930 558
mail: rodux@zoznam.sk&amp;R&amp;8ceny sú platné od 15.1.2005
zmena ceny vyhradená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2005-03-14T12:37:29Z</cp:lastPrinted>
  <dcterms:created xsi:type="dcterms:W3CDTF">1997-01-24T11:07:25Z</dcterms:created>
  <dcterms:modified xsi:type="dcterms:W3CDTF">2005-09-16T10:25:44Z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